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Зразок Ф1  (2)" sheetId="1" r:id="rId1"/>
  </sheets>
  <definedNames>
    <definedName name="_xlnm.Print_Area" localSheetId="0">'Зразок Ф1  (2)'!$A$1:$CK$305</definedName>
  </definedNames>
  <calcPr fullCalcOnLoad="1"/>
</workbook>
</file>

<file path=xl/sharedStrings.xml><?xml version="1.0" encoding="utf-8"?>
<sst xmlns="http://schemas.openxmlformats.org/spreadsheetml/2006/main" count="1297" uniqueCount="327">
  <si>
    <t>Форма 1ЛГ-управління</t>
  </si>
  <si>
    <t xml:space="preserve">Оперативна інформація </t>
  </si>
  <si>
    <t>Виробничий план</t>
  </si>
  <si>
    <t>Виконання виробничо - фінансового плану</t>
  </si>
  <si>
    <t>Інформація про нарахування та сплату збору за спеціальне використання лісових ресурсів текучого року</t>
  </si>
  <si>
    <t>по лісовому господарству на  2012 рік  по .....................................</t>
  </si>
  <si>
    <t>по лісовому господарству на  2010 рік по ..................................... станом на...........................2010р.</t>
  </si>
  <si>
    <t>Довідка 1. Рух лісопродукції від рубок формування та оздоровлення лісів</t>
  </si>
  <si>
    <t>по ДП "________________________________" станом  на __________________2010р.</t>
  </si>
  <si>
    <t xml:space="preserve">Розділ ІІ. </t>
  </si>
  <si>
    <t>Фактична рубка на території ДП "  " за  2009 рік.</t>
  </si>
  <si>
    <t>Код</t>
  </si>
  <si>
    <t>Кількість</t>
  </si>
  <si>
    <t>вартість</t>
  </si>
  <si>
    <t>Лісогосподарське</t>
  </si>
  <si>
    <t>Інші</t>
  </si>
  <si>
    <t>Разом по</t>
  </si>
  <si>
    <t>Площа</t>
  </si>
  <si>
    <t xml:space="preserve">Заготівля </t>
  </si>
  <si>
    <t xml:space="preserve">у тому числі </t>
  </si>
  <si>
    <t>Крім того, підготовчі роботи</t>
  </si>
  <si>
    <t>Проведено ДЛГ</t>
  </si>
  <si>
    <t>Норма-</t>
  </si>
  <si>
    <t>в тому числі</t>
  </si>
  <si>
    <t>Проведено іншими</t>
  </si>
  <si>
    <t>Всього рубок та заходів</t>
  </si>
  <si>
    <t>Крім того проведено</t>
  </si>
  <si>
    <t>рядка</t>
  </si>
  <si>
    <t>всього</t>
  </si>
  <si>
    <t>лісопрод.</t>
  </si>
  <si>
    <t>підприємство</t>
  </si>
  <si>
    <t>лісокористувачі</t>
  </si>
  <si>
    <t>підприємству</t>
  </si>
  <si>
    <t>га</t>
  </si>
  <si>
    <t>деревини</t>
  </si>
  <si>
    <t>ліквідної</t>
  </si>
  <si>
    <t>із неї</t>
  </si>
  <si>
    <t>Вид</t>
  </si>
  <si>
    <t>тивна</t>
  </si>
  <si>
    <t>власними силами</t>
  </si>
  <si>
    <t>по договорах підряду</t>
  </si>
  <si>
    <t>ДЛГ</t>
  </si>
  <si>
    <t>лісокористувачами</t>
  </si>
  <si>
    <t>на території ДЛГ</t>
  </si>
  <si>
    <t>ДЛГ на тер.інших ДЛГ</t>
  </si>
  <si>
    <t>№</t>
  </si>
  <si>
    <t>Найменування</t>
  </si>
  <si>
    <t>код</t>
  </si>
  <si>
    <t>Сума</t>
  </si>
  <si>
    <t>План</t>
  </si>
  <si>
    <t xml:space="preserve">                 План</t>
  </si>
  <si>
    <t xml:space="preserve">                Факт</t>
  </si>
  <si>
    <t>Відсоток</t>
  </si>
  <si>
    <t>ділової</t>
  </si>
  <si>
    <t>тех.сир.</t>
  </si>
  <si>
    <t>дрів</t>
  </si>
  <si>
    <t>хмиз,хв.</t>
  </si>
  <si>
    <t>хлистів</t>
  </si>
  <si>
    <t>тис.грн.</t>
  </si>
  <si>
    <t>по</t>
  </si>
  <si>
    <t>Контт</t>
  </si>
  <si>
    <t>Показники</t>
  </si>
  <si>
    <t>державн.</t>
  </si>
  <si>
    <t>місц.</t>
  </si>
  <si>
    <t>куб.м.</t>
  </si>
  <si>
    <t>рубок</t>
  </si>
  <si>
    <t>відпущ.по</t>
  </si>
  <si>
    <t>Фактично</t>
  </si>
  <si>
    <t>передано</t>
  </si>
  <si>
    <t>пп</t>
  </si>
  <si>
    <t>робіт</t>
  </si>
  <si>
    <t>Обсяг</t>
  </si>
  <si>
    <t>витрат</t>
  </si>
  <si>
    <t xml:space="preserve">             1 квартал</t>
  </si>
  <si>
    <t xml:space="preserve">             2 квартал</t>
  </si>
  <si>
    <t xml:space="preserve">             3 квартал</t>
  </si>
  <si>
    <t xml:space="preserve">             4 квартал</t>
  </si>
  <si>
    <t>на рік</t>
  </si>
  <si>
    <t xml:space="preserve">          на звітній період</t>
  </si>
  <si>
    <t xml:space="preserve">       на звітній період</t>
  </si>
  <si>
    <t>виконання</t>
  </si>
  <si>
    <t>Залишок на початок року</t>
  </si>
  <si>
    <t>10ЛГ</t>
  </si>
  <si>
    <t>роль</t>
  </si>
  <si>
    <t>бюджет</t>
  </si>
  <si>
    <t>лісорубних</t>
  </si>
  <si>
    <t>заготов-</t>
  </si>
  <si>
    <t>по лісоруб.</t>
  </si>
  <si>
    <t>під</t>
  </si>
  <si>
    <t>до</t>
  </si>
  <si>
    <t>до звітнього</t>
  </si>
  <si>
    <t>Заготовлено</t>
  </si>
  <si>
    <t>А</t>
  </si>
  <si>
    <t>Б</t>
  </si>
  <si>
    <t>квитках</t>
  </si>
  <si>
    <t>лено</t>
  </si>
  <si>
    <t>квит.,грн</t>
  </si>
  <si>
    <t>заготівлю</t>
  </si>
  <si>
    <t>з них на землях інших користувачів</t>
  </si>
  <si>
    <t>Рубки головного користування</t>
  </si>
  <si>
    <t>Всього(1100+1200+1300)</t>
  </si>
  <si>
    <t>Розділ 1.2. Рубки формування та оздоровлення лісів та інші заходи - всього</t>
  </si>
  <si>
    <t>Надійшло від розробки хлистів</t>
  </si>
  <si>
    <t>Відпущено по лісорубних квитках, ділова</t>
  </si>
  <si>
    <t>Головне користування</t>
  </si>
  <si>
    <t>площа,  га</t>
  </si>
  <si>
    <t>з них попереднього року</t>
  </si>
  <si>
    <t>дровяна</t>
  </si>
  <si>
    <t>рубки головного користування (РГК)-всього</t>
  </si>
  <si>
    <t>заг. маса,  куб.м</t>
  </si>
  <si>
    <t>Інші надходження</t>
  </si>
  <si>
    <t>ліквід</t>
  </si>
  <si>
    <t>з них</t>
  </si>
  <si>
    <t>ліквід, куб.м</t>
  </si>
  <si>
    <t>Реалізовано</t>
  </si>
  <si>
    <t>Нараховано збору                                ділова</t>
  </si>
  <si>
    <t xml:space="preserve">поступові і вибіркові і комбіновані </t>
  </si>
  <si>
    <t>ділова, куб.м</t>
  </si>
  <si>
    <t>по виробничій собівартості</t>
  </si>
  <si>
    <t>що підлягає сплаті                              дровяна</t>
  </si>
  <si>
    <t>Рубки догляду за лісом- всього, з них</t>
  </si>
  <si>
    <t>по цінах реалізації без ПДВ</t>
  </si>
  <si>
    <t>кінцевий прийом поступових рубок</t>
  </si>
  <si>
    <t>в тому числі відстрочка</t>
  </si>
  <si>
    <t>втч. лісопродукції попереднього року</t>
  </si>
  <si>
    <t>Належить сплатити за відповідний період</t>
  </si>
  <si>
    <t xml:space="preserve">рубки формування і оздоровлення лісів та інші </t>
  </si>
  <si>
    <t>Фактично сплачено</t>
  </si>
  <si>
    <t>заходи, повязані з веденням лісового господарства-</t>
  </si>
  <si>
    <t xml:space="preserve">Недоплата збору </t>
  </si>
  <si>
    <t>всього(1210+1220)</t>
  </si>
  <si>
    <t>Перевезено на нижній склад</t>
  </si>
  <si>
    <t>Пеня, штрафні санкції</t>
  </si>
  <si>
    <t>а)освітлення</t>
  </si>
  <si>
    <t>Рубки формування та оздоровлення лісів</t>
  </si>
  <si>
    <t>рубки догляду - всього</t>
  </si>
  <si>
    <t>із головного користування термінові рубки</t>
  </si>
  <si>
    <t>Пущено в розробку хлистів</t>
  </si>
  <si>
    <t>освітлення</t>
  </si>
  <si>
    <t>Інші витрати</t>
  </si>
  <si>
    <t>прочищення</t>
  </si>
  <si>
    <t>проріджування</t>
  </si>
  <si>
    <t>б)прочищення</t>
  </si>
  <si>
    <t xml:space="preserve">Залишок на кінець звітного періоду </t>
  </si>
  <si>
    <t>прохідні</t>
  </si>
  <si>
    <t>з них: поступові та вибіркові</t>
  </si>
  <si>
    <t>інші види рубок формування і оздоровлення лісів</t>
  </si>
  <si>
    <t>Заготовлено ялинок з хвороста(шт)</t>
  </si>
  <si>
    <t>та інші заходи, повязані з веденням лісового</t>
  </si>
  <si>
    <t>Довідка 2. Рух лісопродукції від рубок головного користування</t>
  </si>
  <si>
    <t xml:space="preserve"> господарства- всього</t>
  </si>
  <si>
    <t>в)проріджування</t>
  </si>
  <si>
    <t>вибіркові санітарні</t>
  </si>
  <si>
    <t>із поступових - кінцевий прийом</t>
  </si>
  <si>
    <t>Інші рубки не повязані з веденням ЛГ</t>
  </si>
  <si>
    <t>суцільні санітарні</t>
  </si>
  <si>
    <t>лісовідновні</t>
  </si>
  <si>
    <t>переформування</t>
  </si>
  <si>
    <t>реконструктивні</t>
  </si>
  <si>
    <t>г)прохідні рубки</t>
  </si>
  <si>
    <t>ландшафтні</t>
  </si>
  <si>
    <t>Рубки формування та оздоровлення лісів та інші заходи-всього</t>
  </si>
  <si>
    <t>інші заходи повязані з веденням лісового</t>
  </si>
  <si>
    <t>господарства</t>
  </si>
  <si>
    <t>інші заходи не повязані з веденням лісового</t>
  </si>
  <si>
    <t>Інші види рубок формування і оздоровлення лісів та інші заходи, повязані з веденням лісового господарства- всього</t>
  </si>
  <si>
    <t>Сума збору за другорядні лісові матеріали</t>
  </si>
  <si>
    <t>Фактична рубка на території держлісгоспу власними силами.</t>
  </si>
  <si>
    <t xml:space="preserve">нараховано </t>
  </si>
  <si>
    <t>сплачено</t>
  </si>
  <si>
    <t>1.Санітарні рубки-всього</t>
  </si>
  <si>
    <t>Сума збору за побічне користування</t>
  </si>
  <si>
    <t>Рубки догляду- всього</t>
  </si>
  <si>
    <t>Сума збору за використання корисних властивостей лісів</t>
  </si>
  <si>
    <t>а)вибіркові санітарні рубки</t>
  </si>
  <si>
    <t>Сума збору за дровяну деревину для технологічних потреб</t>
  </si>
  <si>
    <t>Заготовлено ялинок на плантаціях(шт)</t>
  </si>
  <si>
    <t>ліквід кбм.</t>
  </si>
  <si>
    <t>Довідка 3. Рух лісопродукції на нижньому складі</t>
  </si>
  <si>
    <t>б)суцільні санітарні рубки</t>
  </si>
  <si>
    <t>Сума збору за надання відстрочки на заготівлю деревини</t>
  </si>
  <si>
    <t>Надходження лісопродукції</t>
  </si>
  <si>
    <t>Сума збору за надання відстрочки на вивезення деревини</t>
  </si>
  <si>
    <t>2.Лісовідновні рубки</t>
  </si>
  <si>
    <t>Сума збору за додаткове  надання відстрочки на вивезення деревини</t>
  </si>
  <si>
    <t>3.Рубки переформування</t>
  </si>
  <si>
    <t>Передано на переробку в цехи</t>
  </si>
  <si>
    <t>Сума збору за перевищення виходу</t>
  </si>
  <si>
    <t>4.Рубки, повязані з реконструкцією деревостанів</t>
  </si>
  <si>
    <t>Сума збору за інші платежі</t>
  </si>
  <si>
    <t>Прохідні</t>
  </si>
  <si>
    <t>Директор_____________________________</t>
  </si>
  <si>
    <t>Головний бухгалтер____________________________</t>
  </si>
  <si>
    <t>Всього сума збору за спеціальне використання лісових ресурсів текучого року</t>
  </si>
  <si>
    <t>Головний лісничий_____________________</t>
  </si>
  <si>
    <t>Головний економіст_________________________</t>
  </si>
  <si>
    <t>підлягає сплаті</t>
  </si>
  <si>
    <t>5.Ландшафтні рубки</t>
  </si>
  <si>
    <t>Недоплачено</t>
  </si>
  <si>
    <t>Крім того пеня штрафні санкції</t>
  </si>
  <si>
    <t>Інші види рубок формування і оздоровлення лісів та інші заходи</t>
  </si>
  <si>
    <t>повязані з веденням лісового господарства, всього</t>
  </si>
  <si>
    <t>контроль</t>
  </si>
  <si>
    <t>6.Інші заходи, повязані з веденням лісового господарства</t>
  </si>
  <si>
    <t>Фактична рубка на території держлісгоспу іншими держлісгоспами.</t>
  </si>
  <si>
    <t>Інші заходи, не повязані з веденням лісового господарства</t>
  </si>
  <si>
    <t>Інформація про погашення заборгованості по збору за спеціальне використання лісових ресурсів попереднього року</t>
  </si>
  <si>
    <t>по ДП "________________________________" станом  на __________________2011р.</t>
  </si>
  <si>
    <t>Санітарні рубки -всього</t>
  </si>
  <si>
    <t>Заборгованість збору за рубки головного користування</t>
  </si>
  <si>
    <t>Заборгованість</t>
  </si>
  <si>
    <t>Разом по розділу 1.2</t>
  </si>
  <si>
    <t>Рубки проведені на землях інших лісокористувачів</t>
  </si>
  <si>
    <t>Сплачено пені, штрафних санкцій</t>
  </si>
  <si>
    <t>Заборгованість збору за рубки формування та оздоровлення лісів</t>
  </si>
  <si>
    <t>Вибірк. санітарні</t>
  </si>
  <si>
    <t>Розділ 1.3.Допоміжні лісогосподарські роботи</t>
  </si>
  <si>
    <t>Відведення лісосік під РПЗВЛГ</t>
  </si>
  <si>
    <t>Відведення лісосік під інші види</t>
  </si>
  <si>
    <t>Відведення лісосік під ГК</t>
  </si>
  <si>
    <t>Трелювання деревини</t>
  </si>
  <si>
    <t>Суцільні санітарні</t>
  </si>
  <si>
    <t>Заборгованість збору за інші рубки не повязані з веденням ЛГ</t>
  </si>
  <si>
    <t>Влаштування простих гідроспоруд</t>
  </si>
  <si>
    <t>Заборгованість збору за другорядні лісові матеріали</t>
  </si>
  <si>
    <t>Разом по розділу 2.</t>
  </si>
  <si>
    <t>Розділ 4.Головне користування та інші заходи</t>
  </si>
  <si>
    <t>Лісовідновні  рубки</t>
  </si>
  <si>
    <t>Заборгованість збору за побічне користування</t>
  </si>
  <si>
    <t>Трелювання деревини на верхні склади</t>
  </si>
  <si>
    <t>Фактична рубка на території держлісгоспу іншими лісокористувачами.</t>
  </si>
  <si>
    <t>Разом по розділу 4.</t>
  </si>
  <si>
    <t>Заборгованість збору за використання корисних властивостей лісів</t>
  </si>
  <si>
    <t>із лісовідновних- вибірковим способом та 1 прийоми</t>
  </si>
  <si>
    <t>Заборгованість збору за дровяну деревину для технологічних потреб</t>
  </si>
  <si>
    <t>Рубки переформування</t>
  </si>
  <si>
    <t>Суцільні реконструкт. рубки</t>
  </si>
  <si>
    <t>Заборгованість збору за надання відстрочки на заготівлю деревини</t>
  </si>
  <si>
    <t>Ландшафтні рубки</t>
  </si>
  <si>
    <t>Заборгованість збору за надання відстрочки на вивезення деревини</t>
  </si>
  <si>
    <t>Інші заходи повязані з ведернням лісового господарства</t>
  </si>
  <si>
    <t>Заборгованість збору за додаткове  надання відстрочки на вивезення деревини</t>
  </si>
  <si>
    <t>Заборгованість збору за перевищення виходу</t>
  </si>
  <si>
    <t>Інші заходи не повязані з веденням лісового господарства</t>
  </si>
  <si>
    <t>Заборгованість збору за інші платежі</t>
  </si>
  <si>
    <t>Крім того проведено держлісгоспом на території інших держлісгоспів.</t>
  </si>
  <si>
    <t>Всього сума заборгованості збору за спеціальне використання лісових ресурсів текучого року</t>
  </si>
  <si>
    <t>із інших рубок не повязаних з ВЛГ-суцільним способом</t>
  </si>
  <si>
    <t>Всього рубок формування і оздоровлення лісів та інші заходів</t>
  </si>
  <si>
    <t>не повязаних з веденням лісового господарства</t>
  </si>
  <si>
    <t>ВСЬОГО  РУБОК</t>
  </si>
  <si>
    <t>Форма 2ЛГ-управління</t>
  </si>
  <si>
    <t>Оперативна нформація</t>
  </si>
  <si>
    <t xml:space="preserve">про відпуск та заготівлю деревини в розрізі лісокористувачі та лісозаготівельників по ДП "_________________________" станом на ___________________2009р. </t>
  </si>
  <si>
    <t>Рубки формування і оздоровлення лісів та інші заходи не пов.з веденням лісов.господарства</t>
  </si>
  <si>
    <t>лісокористувачів</t>
  </si>
  <si>
    <t>лісоко-</t>
  </si>
  <si>
    <t>Розрахун-</t>
  </si>
  <si>
    <t>Заплановано</t>
  </si>
  <si>
    <t>Відпущено по лісорубних квитках</t>
  </si>
  <si>
    <t>Фактично заготовлено</t>
  </si>
  <si>
    <t>та</t>
  </si>
  <si>
    <t>ристув.</t>
  </si>
  <si>
    <t>кова</t>
  </si>
  <si>
    <t>ВФП та</t>
  </si>
  <si>
    <t>та передано під заготівлю</t>
  </si>
  <si>
    <t>лісозаготівель-</t>
  </si>
  <si>
    <t>та лісо-</t>
  </si>
  <si>
    <t>лісосіка</t>
  </si>
  <si>
    <t>розподілено</t>
  </si>
  <si>
    <t>в т.ч.</t>
  </si>
  <si>
    <t>із лікв.</t>
  </si>
  <si>
    <t>ників</t>
  </si>
  <si>
    <t>заготів.</t>
  </si>
  <si>
    <t>між лісозаг.</t>
  </si>
  <si>
    <t>ліквіду</t>
  </si>
  <si>
    <t>ділова</t>
  </si>
  <si>
    <t>хвоя</t>
  </si>
  <si>
    <t>Рубки та заходи проведені лісогосподарським підприємством на своїї території</t>
  </si>
  <si>
    <t>разом</t>
  </si>
  <si>
    <t>із них передано під заготівлю власними засобами</t>
  </si>
  <si>
    <t>із них передано під заготівлю по договорах підряду іншим лісозаготівельникам</t>
  </si>
  <si>
    <t xml:space="preserve">Крім того дозволено проведення по лісорубних квитках рубок та заходів іншим лісогосподарським підприємствам  </t>
  </si>
  <si>
    <t xml:space="preserve">Крім того дозволено проведення по лісорубних квитках рубок та заходів іншим лісокористувачам  </t>
  </si>
  <si>
    <t>на території держлісгоспу</t>
  </si>
  <si>
    <t>Крім того дозволено проведення держлісгоспу по лісорубних квитках рубок та заходів на території інших лісогосподарських підприємств</t>
  </si>
  <si>
    <t>Контроль по двох формах</t>
  </si>
  <si>
    <t xml:space="preserve">Крім того дозволено проведення по лісорубних квитках рубок та заходів іншим лісозаготівельникам  </t>
  </si>
  <si>
    <t>Розшифровка</t>
  </si>
  <si>
    <t>інших заходів повязаних з веденням лісового господарства</t>
  </si>
  <si>
    <t>по ДП___________________________________ станом на_____________2009р.</t>
  </si>
  <si>
    <t>Види інших заходів повязаних з</t>
  </si>
  <si>
    <t>спосіб</t>
  </si>
  <si>
    <t>Фактично виконано</t>
  </si>
  <si>
    <t>п/п</t>
  </si>
  <si>
    <t>веденням лісового господарства</t>
  </si>
  <si>
    <t>проведен.</t>
  </si>
  <si>
    <t>площа</t>
  </si>
  <si>
    <t>заг.маса</t>
  </si>
  <si>
    <t>догляд за підростом</t>
  </si>
  <si>
    <t>вибірков.</t>
  </si>
  <si>
    <t>догляд за підліском</t>
  </si>
  <si>
    <t>догляд за узліссям</t>
  </si>
  <si>
    <t>догляд за формою стовбура та крони</t>
  </si>
  <si>
    <t>прокладання квартальних просік</t>
  </si>
  <si>
    <t>суцільний</t>
  </si>
  <si>
    <t>створення протипожеж. розривів</t>
  </si>
  <si>
    <t>рубка рідколісся</t>
  </si>
  <si>
    <t>рубка поодиноких дерев</t>
  </si>
  <si>
    <t>відведення лісосік</t>
  </si>
  <si>
    <t>рубка модельних дерев</t>
  </si>
  <si>
    <t>очищення від захаращеності</t>
  </si>
  <si>
    <t>по інформації</t>
  </si>
  <si>
    <t>Вик: В.Ф.Ковтун</t>
  </si>
  <si>
    <t>будівництво(ремонт)лісових шляхів</t>
  </si>
  <si>
    <t>ліквідація стихійного лиха</t>
  </si>
  <si>
    <t>освітлення лісової дороги</t>
  </si>
  <si>
    <t>прорубка траси під ПТУ</t>
  </si>
  <si>
    <t>прорубка волоку</t>
  </si>
  <si>
    <t>рубка небезпечних дерев</t>
  </si>
  <si>
    <t>розрубка квартальної просіки</t>
  </si>
  <si>
    <t>розчистка сінокосу</t>
  </si>
  <si>
    <t>Головний економіст                                           Ю.О.Попович</t>
  </si>
  <si>
    <t>Директор                                           Ю.М.Сойма</t>
  </si>
  <si>
    <t>В. о. головного лісничого                               Р.В.Ясінчак</t>
  </si>
  <si>
    <t>Головний бухгалтер                                                   Н.М.Дребіт</t>
  </si>
  <si>
    <t>про проведення рубок та заходів по лісовому господарству ДП Вел. Бичківське ЛМГ станом на 01.01.2017р.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</si>
</sst>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0_)"/>
    <numFmt numFmtId="197" formatCode="0_)"/>
    <numFmt numFmtId="198" formatCode="0.0"/>
    <numFmt numFmtId="199" formatCode="0_ ;[Red]\-0\ "/>
    <numFmt numFmtId="200" formatCode="0;[Red]0"/>
    <numFmt numFmtId="201" formatCode="0.00;[Red]0.00"/>
    <numFmt numFmtId="202" formatCode="#,##0.0_р_."/>
    <numFmt numFmtId="203" formatCode="0.00000"/>
    <numFmt numFmtId="204" formatCode="0.0000000"/>
    <numFmt numFmtId="205" formatCode="0.000000"/>
    <numFmt numFmtId="206" formatCode="0.0000"/>
    <numFmt numFmtId="207" formatCode="0.000"/>
  </numFmts>
  <fonts count="53">
    <font>
      <sz val="10"/>
      <name val="Courie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u val="single"/>
      <sz val="10"/>
      <color indexed="12"/>
      <name val="Courier"/>
      <family val="1"/>
    </font>
    <font>
      <sz val="12"/>
      <name val="Times New Roman Cyr"/>
      <family val="0"/>
    </font>
    <font>
      <u val="single"/>
      <sz val="10"/>
      <color indexed="36"/>
      <name val="Courier"/>
      <family val="1"/>
    </font>
    <font>
      <sz val="12"/>
      <color indexed="12"/>
      <name val="Times New Roman Cyr"/>
      <family val="1"/>
    </font>
    <font>
      <b/>
      <sz val="10"/>
      <name val="Times New Roman Cyr"/>
      <family val="1"/>
    </font>
    <font>
      <b/>
      <sz val="10"/>
      <color indexed="39"/>
      <name val="Times New Roman Cyr"/>
      <family val="1"/>
    </font>
    <font>
      <sz val="10"/>
      <name val="Times New Roman Cyr"/>
      <family val="1"/>
    </font>
    <font>
      <sz val="12"/>
      <color indexed="10"/>
      <name val="Times New Roman Cyr"/>
      <family val="1"/>
    </font>
    <font>
      <b/>
      <sz val="12"/>
      <color indexed="39"/>
      <name val="Times New Roman Cyr"/>
      <family val="0"/>
    </font>
    <font>
      <b/>
      <i/>
      <sz val="12"/>
      <color indexed="12"/>
      <name val="Times New Roman Cyr"/>
      <family val="0"/>
    </font>
    <font>
      <b/>
      <sz val="12"/>
      <color indexed="12"/>
      <name val="Times New Roman Cyr"/>
      <family val="0"/>
    </font>
    <font>
      <b/>
      <sz val="12"/>
      <color indexed="10"/>
      <name val="Times New Roman Cyr"/>
      <family val="0"/>
    </font>
    <font>
      <i/>
      <sz val="12"/>
      <color indexed="12"/>
      <name val="Times New Roman Cyr"/>
      <family val="0"/>
    </font>
    <font>
      <b/>
      <sz val="10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86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2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left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5" fillId="33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>
      <alignment horizontal="left"/>
    </xf>
    <xf numFmtId="0" fontId="5" fillId="34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0" xfId="0" applyFont="1" applyFill="1" applyBorder="1" applyAlignment="1">
      <alignment/>
    </xf>
    <xf numFmtId="0" fontId="5" fillId="0" borderId="0" xfId="53" applyFont="1" applyFill="1" applyBorder="1">
      <alignment/>
      <protection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36" borderId="12" xfId="0" applyFont="1" applyFill="1" applyBorder="1" applyAlignment="1">
      <alignment/>
    </xf>
    <xf numFmtId="0" fontId="5" fillId="36" borderId="16" xfId="0" applyFont="1" applyFill="1" applyBorder="1" applyAlignment="1">
      <alignment horizontal="center"/>
    </xf>
    <xf numFmtId="0" fontId="5" fillId="36" borderId="17" xfId="0" applyFont="1" applyFill="1" applyBorder="1" applyAlignment="1">
      <alignment/>
    </xf>
    <xf numFmtId="0" fontId="5" fillId="36" borderId="18" xfId="0" applyFont="1" applyFill="1" applyBorder="1" applyAlignment="1">
      <alignment/>
    </xf>
    <xf numFmtId="0" fontId="5" fillId="36" borderId="10" xfId="53" applyFont="1" applyFill="1" applyBorder="1">
      <alignment/>
      <protection/>
    </xf>
    <xf numFmtId="0" fontId="5" fillId="36" borderId="19" xfId="53" applyFont="1" applyFill="1" applyBorder="1">
      <alignment/>
      <protection/>
    </xf>
    <xf numFmtId="0" fontId="5" fillId="36" borderId="11" xfId="53" applyFont="1" applyFill="1" applyBorder="1">
      <alignment/>
      <protection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 applyProtection="1">
      <alignment horizontal="right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9" xfId="0" applyFont="1" applyFill="1" applyBorder="1" applyAlignment="1">
      <alignment/>
    </xf>
    <xf numFmtId="0" fontId="8" fillId="0" borderId="19" xfId="0" applyFont="1" applyFill="1" applyBorder="1" applyAlignment="1" applyProtection="1">
      <alignment horizontal="right"/>
      <protection locked="0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 applyProtection="1">
      <alignment horizontal="right"/>
      <protection locked="0"/>
    </xf>
    <xf numFmtId="0" fontId="9" fillId="33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1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right"/>
      <protection locked="0"/>
    </xf>
    <xf numFmtId="0" fontId="8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36" borderId="20" xfId="0" applyFont="1" applyFill="1" applyBorder="1" applyAlignment="1">
      <alignment horizontal="center"/>
    </xf>
    <xf numFmtId="0" fontId="5" fillId="36" borderId="20" xfId="0" applyFont="1" applyFill="1" applyBorder="1" applyAlignment="1">
      <alignment/>
    </xf>
    <xf numFmtId="0" fontId="5" fillId="36" borderId="26" xfId="0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0" fontId="5" fillId="36" borderId="2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3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>
      <alignment horizontal="left"/>
    </xf>
    <xf numFmtId="0" fontId="8" fillId="0" borderId="24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>
      <alignment horizontal="left"/>
    </xf>
    <xf numFmtId="0" fontId="9" fillId="33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>
      <alignment horizontal="center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8" fillId="0" borderId="21" xfId="0" applyFont="1" applyFill="1" applyBorder="1" applyAlignment="1">
      <alignment/>
    </xf>
    <xf numFmtId="0" fontId="9" fillId="0" borderId="22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9" fillId="35" borderId="0" xfId="0" applyFont="1" applyFill="1" applyBorder="1" applyAlignment="1" applyProtection="1">
      <alignment horizontal="center"/>
      <protection locked="0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 applyProtection="1">
      <alignment horizontal="center"/>
      <protection locked="0"/>
    </xf>
    <xf numFmtId="0" fontId="8" fillId="0" borderId="30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>
      <alignment/>
    </xf>
    <xf numFmtId="0" fontId="9" fillId="0" borderId="24" xfId="0" applyFont="1" applyFill="1" applyBorder="1" applyAlignment="1" applyProtection="1">
      <alignment horizontal="center"/>
      <protection locked="0"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5" fillId="36" borderId="37" xfId="0" applyFont="1" applyFill="1" applyBorder="1" applyAlignment="1">
      <alignment/>
    </xf>
    <xf numFmtId="0" fontId="8" fillId="0" borderId="3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1" fillId="36" borderId="48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49" xfId="0" applyFont="1" applyFill="1" applyBorder="1" applyAlignment="1">
      <alignment horizontal="center"/>
    </xf>
    <xf numFmtId="0" fontId="1" fillId="36" borderId="50" xfId="0" applyFont="1" applyFill="1" applyBorder="1" applyAlignment="1">
      <alignment horizontal="center"/>
    </xf>
    <xf numFmtId="0" fontId="1" fillId="36" borderId="45" xfId="0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0" fontId="1" fillId="36" borderId="47" xfId="0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0" borderId="48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9" xfId="0" applyFont="1" applyFill="1" applyBorder="1" applyAlignment="1" applyProtection="1">
      <alignment horizontal="left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right"/>
    </xf>
    <xf numFmtId="0" fontId="5" fillId="0" borderId="33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0" fontId="5" fillId="36" borderId="21" xfId="0" applyFont="1" applyFill="1" applyBorder="1" applyAlignment="1">
      <alignment/>
    </xf>
    <xf numFmtId="0" fontId="5" fillId="36" borderId="21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13" fillId="0" borderId="21" xfId="0" applyFont="1" applyFill="1" applyBorder="1" applyAlignment="1" applyProtection="1">
      <alignment horizontal="left"/>
      <protection locked="0"/>
    </xf>
    <xf numFmtId="0" fontId="7" fillId="0" borderId="62" xfId="0" applyFont="1" applyFill="1" applyBorder="1" applyAlignment="1" applyProtection="1">
      <alignment horizontal="center"/>
      <protection locked="0"/>
    </xf>
    <xf numFmtId="0" fontId="7" fillId="0" borderId="60" xfId="0" applyFont="1" applyFill="1" applyBorder="1" applyAlignment="1" applyProtection="1">
      <alignment horizontal="center"/>
      <protection locked="0"/>
    </xf>
    <xf numFmtId="0" fontId="7" fillId="37" borderId="33" xfId="0" applyFont="1" applyFill="1" applyBorder="1" applyAlignment="1" applyProtection="1">
      <alignment horizontal="center"/>
      <protection locked="0"/>
    </xf>
    <xf numFmtId="0" fontId="7" fillId="37" borderId="17" xfId="0" applyFont="1" applyFill="1" applyBorder="1" applyAlignment="1" applyProtection="1">
      <alignment horizontal="center"/>
      <protection locked="0"/>
    </xf>
    <xf numFmtId="0" fontId="7" fillId="37" borderId="6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3" fillId="37" borderId="21" xfId="0" applyFont="1" applyFill="1" applyBorder="1" applyAlignment="1" applyProtection="1">
      <alignment horizontal="left"/>
      <protection locked="0"/>
    </xf>
    <xf numFmtId="0" fontId="14" fillId="37" borderId="62" xfId="0" applyFont="1" applyFill="1" applyBorder="1" applyAlignment="1" applyProtection="1">
      <alignment horizontal="center"/>
      <protection locked="0"/>
    </xf>
    <xf numFmtId="0" fontId="14" fillId="37" borderId="60" xfId="0" applyFont="1" applyFill="1" applyBorder="1" applyAlignment="1" applyProtection="1">
      <alignment horizontal="center"/>
      <protection locked="0"/>
    </xf>
    <xf numFmtId="0" fontId="14" fillId="37" borderId="33" xfId="0" applyFont="1" applyFill="1" applyBorder="1" applyAlignment="1" applyProtection="1">
      <alignment horizontal="center"/>
      <protection locked="0"/>
    </xf>
    <xf numFmtId="0" fontId="14" fillId="37" borderId="17" xfId="0" applyFont="1" applyFill="1" applyBorder="1" applyAlignment="1" applyProtection="1">
      <alignment horizontal="center"/>
      <protection locked="0"/>
    </xf>
    <xf numFmtId="0" fontId="14" fillId="37" borderId="61" xfId="0" applyFont="1" applyFill="1" applyBorder="1" applyAlignment="1" applyProtection="1">
      <alignment horizontal="center"/>
      <protection locked="0"/>
    </xf>
    <xf numFmtId="0" fontId="14" fillId="34" borderId="36" xfId="0" applyFont="1" applyFill="1" applyBorder="1" applyAlignment="1" applyProtection="1">
      <alignment horizontal="center"/>
      <protection locked="0"/>
    </xf>
    <xf numFmtId="0" fontId="14" fillId="34" borderId="17" xfId="0" applyFont="1" applyFill="1" applyBorder="1" applyAlignment="1" applyProtection="1">
      <alignment horizontal="center"/>
      <protection locked="0"/>
    </xf>
    <xf numFmtId="198" fontId="14" fillId="38" borderId="33" xfId="0" applyNumberFormat="1" applyFont="1" applyFill="1" applyBorder="1" applyAlignment="1" applyProtection="1">
      <alignment horizontal="center"/>
      <protection locked="0"/>
    </xf>
    <xf numFmtId="198" fontId="14" fillId="0" borderId="61" xfId="0" applyNumberFormat="1" applyFont="1" applyFill="1" applyBorder="1" applyAlignment="1" applyProtection="1">
      <alignment horizontal="center"/>
      <protection locked="0"/>
    </xf>
    <xf numFmtId="0" fontId="5" fillId="0" borderId="63" xfId="0" applyFont="1" applyFill="1" applyBorder="1" applyAlignment="1">
      <alignment horizontal="right"/>
    </xf>
    <xf numFmtId="0" fontId="5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7" fillId="35" borderId="0" xfId="0" applyFont="1" applyFill="1" applyBorder="1" applyAlignment="1" applyProtection="1">
      <alignment horizontal="center"/>
      <protection locked="0"/>
    </xf>
    <xf numFmtId="0" fontId="3" fillId="0" borderId="43" xfId="0" applyFont="1" applyFill="1" applyBorder="1" applyAlignment="1">
      <alignment horizontal="center"/>
    </xf>
    <xf numFmtId="0" fontId="3" fillId="36" borderId="65" xfId="0" applyFont="1" applyFill="1" applyBorder="1" applyAlignment="1">
      <alignment/>
    </xf>
    <xf numFmtId="0" fontId="5" fillId="0" borderId="39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center"/>
      <protection locked="0"/>
    </xf>
    <xf numFmtId="0" fontId="1" fillId="0" borderId="36" xfId="0" applyFont="1" applyFill="1" applyBorder="1" applyAlignment="1" applyProtection="1">
      <alignment horizontal="center"/>
      <protection locked="0"/>
    </xf>
    <xf numFmtId="0" fontId="1" fillId="0" borderId="61" xfId="0" applyFont="1" applyFill="1" applyBorder="1" applyAlignment="1" applyProtection="1">
      <alignment horizontal="center"/>
      <protection locked="0"/>
    </xf>
    <xf numFmtId="0" fontId="1" fillId="0" borderId="36" xfId="0" applyFont="1" applyFill="1" applyBorder="1" applyAlignment="1" applyProtection="1">
      <alignment/>
      <protection locked="0"/>
    </xf>
    <xf numFmtId="0" fontId="1" fillId="0" borderId="61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7" fillId="0" borderId="66" xfId="0" applyFont="1" applyFill="1" applyBorder="1" applyAlignment="1" applyProtection="1">
      <alignment horizontal="center"/>
      <protection locked="0"/>
    </xf>
    <xf numFmtId="0" fontId="7" fillId="0" borderId="63" xfId="0" applyFont="1" applyFill="1" applyBorder="1" applyAlignment="1" applyProtection="1">
      <alignment horizontal="center"/>
      <protection locked="0"/>
    </xf>
    <xf numFmtId="0" fontId="7" fillId="37" borderId="38" xfId="0" applyFont="1" applyFill="1" applyBorder="1" applyAlignment="1" applyProtection="1">
      <alignment horizontal="center"/>
      <protection locked="0"/>
    </xf>
    <xf numFmtId="0" fontId="7" fillId="37" borderId="40" xfId="0" applyFont="1" applyFill="1" applyBorder="1" applyAlignment="1" applyProtection="1">
      <alignment horizontal="center"/>
      <protection locked="0"/>
    </xf>
    <xf numFmtId="0" fontId="7" fillId="37" borderId="64" xfId="0" applyFont="1" applyFill="1" applyBorder="1" applyAlignment="1" applyProtection="1">
      <alignment horizontal="center"/>
      <protection locked="0"/>
    </xf>
    <xf numFmtId="0" fontId="14" fillId="37" borderId="66" xfId="0" applyFont="1" applyFill="1" applyBorder="1" applyAlignment="1" applyProtection="1">
      <alignment horizontal="center"/>
      <protection locked="0"/>
    </xf>
    <xf numFmtId="0" fontId="14" fillId="37" borderId="63" xfId="0" applyFont="1" applyFill="1" applyBorder="1" applyAlignment="1" applyProtection="1">
      <alignment horizontal="center"/>
      <protection locked="0"/>
    </xf>
    <xf numFmtId="0" fontId="14" fillId="37" borderId="38" xfId="0" applyFont="1" applyFill="1" applyBorder="1" applyAlignment="1" applyProtection="1">
      <alignment horizontal="center"/>
      <protection locked="0"/>
    </xf>
    <xf numFmtId="0" fontId="14" fillId="37" borderId="40" xfId="0" applyFont="1" applyFill="1" applyBorder="1" applyAlignment="1" applyProtection="1">
      <alignment horizontal="center"/>
      <protection locked="0"/>
    </xf>
    <xf numFmtId="0" fontId="14" fillId="37" borderId="64" xfId="0" applyFont="1" applyFill="1" applyBorder="1" applyAlignment="1" applyProtection="1">
      <alignment horizontal="center"/>
      <protection locked="0"/>
    </xf>
    <xf numFmtId="0" fontId="14" fillId="34" borderId="42" xfId="0" applyFont="1" applyFill="1" applyBorder="1" applyAlignment="1" applyProtection="1">
      <alignment horizontal="center"/>
      <protection locked="0"/>
    </xf>
    <xf numFmtId="0" fontId="14" fillId="34" borderId="40" xfId="0" applyFont="1" applyFill="1" applyBorder="1" applyAlignment="1" applyProtection="1">
      <alignment horizontal="center"/>
      <protection locked="0"/>
    </xf>
    <xf numFmtId="198" fontId="14" fillId="38" borderId="38" xfId="0" applyNumberFormat="1" applyFont="1" applyFill="1" applyBorder="1" applyAlignment="1" applyProtection="1">
      <alignment horizontal="center"/>
      <protection locked="0"/>
    </xf>
    <xf numFmtId="198" fontId="14" fillId="0" borderId="64" xfId="0" applyNumberFormat="1" applyFont="1" applyFill="1" applyBorder="1" applyAlignment="1" applyProtection="1">
      <alignment horizontal="center"/>
      <protection locked="0"/>
    </xf>
    <xf numFmtId="0" fontId="5" fillId="0" borderId="63" xfId="0" applyFont="1" applyFill="1" applyBorder="1" applyAlignment="1">
      <alignment horizontal="right"/>
    </xf>
    <xf numFmtId="0" fontId="5" fillId="36" borderId="67" xfId="0" applyFont="1" applyFill="1" applyBorder="1" applyAlignment="1">
      <alignment horizontal="center"/>
    </xf>
    <xf numFmtId="0" fontId="5" fillId="36" borderId="68" xfId="0" applyFont="1" applyFill="1" applyBorder="1" applyAlignment="1">
      <alignment/>
    </xf>
    <xf numFmtId="0" fontId="5" fillId="36" borderId="68" xfId="0" applyFont="1" applyFill="1" applyBorder="1" applyAlignment="1">
      <alignment horizontal="center"/>
    </xf>
    <xf numFmtId="0" fontId="5" fillId="36" borderId="69" xfId="0" applyFont="1" applyFill="1" applyBorder="1" applyAlignment="1">
      <alignment horizontal="center"/>
    </xf>
    <xf numFmtId="0" fontId="5" fillId="36" borderId="70" xfId="0" applyFont="1" applyFill="1" applyBorder="1" applyAlignment="1">
      <alignment horizontal="center"/>
    </xf>
    <xf numFmtId="0" fontId="1" fillId="0" borderId="71" xfId="0" applyFont="1" applyFill="1" applyBorder="1" applyAlignment="1" applyProtection="1">
      <alignment horizontal="center"/>
      <protection locked="0"/>
    </xf>
    <xf numFmtId="0" fontId="1" fillId="0" borderId="38" xfId="0" applyFont="1" applyFill="1" applyBorder="1" applyAlignment="1" applyProtection="1">
      <alignment horizontal="center"/>
      <protection locked="0"/>
    </xf>
    <xf numFmtId="0" fontId="1" fillId="0" borderId="40" xfId="0" applyFont="1" applyFill="1" applyBorder="1" applyAlignment="1" applyProtection="1">
      <alignment horizontal="center"/>
      <protection locked="0"/>
    </xf>
    <xf numFmtId="0" fontId="1" fillId="0" borderId="41" xfId="0" applyFont="1" applyFill="1" applyBorder="1" applyAlignment="1" applyProtection="1">
      <alignment horizontal="center"/>
      <protection locked="0"/>
    </xf>
    <xf numFmtId="0" fontId="1" fillId="0" borderId="42" xfId="0" applyFont="1" applyFill="1" applyBorder="1" applyAlignment="1" applyProtection="1">
      <alignment horizontal="center"/>
      <protection locked="0"/>
    </xf>
    <xf numFmtId="0" fontId="1" fillId="0" borderId="64" xfId="0" applyFont="1" applyFill="1" applyBorder="1" applyAlignment="1" applyProtection="1">
      <alignment horizontal="center"/>
      <protection locked="0"/>
    </xf>
    <xf numFmtId="0" fontId="1" fillId="0" borderId="42" xfId="0" applyFont="1" applyFill="1" applyBorder="1" applyAlignment="1" applyProtection="1">
      <alignment/>
      <protection locked="0"/>
    </xf>
    <xf numFmtId="0" fontId="1" fillId="0" borderId="64" xfId="0" applyFont="1" applyFill="1" applyBorder="1" applyAlignment="1" applyProtection="1">
      <alignment/>
      <protection locked="0"/>
    </xf>
    <xf numFmtId="0" fontId="5" fillId="36" borderId="43" xfId="0" applyFont="1" applyFill="1" applyBorder="1" applyAlignment="1">
      <alignment horizontal="center"/>
    </xf>
    <xf numFmtId="0" fontId="5" fillId="36" borderId="65" xfId="0" applyFont="1" applyFill="1" applyBorder="1" applyAlignment="1">
      <alignment/>
    </xf>
    <xf numFmtId="0" fontId="5" fillId="0" borderId="64" xfId="0" applyFont="1" applyFill="1" applyBorder="1" applyAlignment="1">
      <alignment horizontal="center"/>
    </xf>
    <xf numFmtId="0" fontId="7" fillId="0" borderId="72" xfId="0" applyFont="1" applyFill="1" applyBorder="1" applyAlignment="1" applyProtection="1">
      <alignment horizontal="center"/>
      <protection locked="0"/>
    </xf>
    <xf numFmtId="0" fontId="7" fillId="0" borderId="73" xfId="0" applyFont="1" applyFill="1" applyBorder="1" applyAlignment="1" applyProtection="1">
      <alignment horizontal="center"/>
      <protection locked="0"/>
    </xf>
    <xf numFmtId="0" fontId="7" fillId="37" borderId="74" xfId="0" applyFont="1" applyFill="1" applyBorder="1" applyAlignment="1" applyProtection="1">
      <alignment horizontal="center"/>
      <protection locked="0"/>
    </xf>
    <xf numFmtId="0" fontId="7" fillId="37" borderId="75" xfId="0" applyFont="1" applyFill="1" applyBorder="1" applyAlignment="1" applyProtection="1">
      <alignment horizontal="center"/>
      <protection locked="0"/>
    </xf>
    <xf numFmtId="0" fontId="7" fillId="37" borderId="76" xfId="0" applyFont="1" applyFill="1" applyBorder="1" applyAlignment="1" applyProtection="1">
      <alignment horizontal="center"/>
      <protection locked="0"/>
    </xf>
    <xf numFmtId="0" fontId="14" fillId="37" borderId="72" xfId="0" applyFont="1" applyFill="1" applyBorder="1" applyAlignment="1" applyProtection="1">
      <alignment horizontal="center"/>
      <protection locked="0"/>
    </xf>
    <xf numFmtId="0" fontId="14" fillId="37" borderId="73" xfId="0" applyFont="1" applyFill="1" applyBorder="1" applyAlignment="1" applyProtection="1">
      <alignment horizontal="center"/>
      <protection locked="0"/>
    </xf>
    <xf numFmtId="0" fontId="14" fillId="37" borderId="74" xfId="0" applyFont="1" applyFill="1" applyBorder="1" applyAlignment="1" applyProtection="1">
      <alignment horizontal="center"/>
      <protection locked="0"/>
    </xf>
    <xf numFmtId="0" fontId="14" fillId="37" borderId="75" xfId="0" applyFont="1" applyFill="1" applyBorder="1" applyAlignment="1" applyProtection="1">
      <alignment horizontal="center"/>
      <protection locked="0"/>
    </xf>
    <xf numFmtId="0" fontId="14" fillId="37" borderId="76" xfId="0" applyFont="1" applyFill="1" applyBorder="1" applyAlignment="1" applyProtection="1">
      <alignment horizontal="center"/>
      <protection locked="0"/>
    </xf>
    <xf numFmtId="0" fontId="14" fillId="34" borderId="77" xfId="0" applyFont="1" applyFill="1" applyBorder="1" applyAlignment="1" applyProtection="1">
      <alignment horizontal="center"/>
      <protection locked="0"/>
    </xf>
    <xf numFmtId="0" fontId="14" fillId="34" borderId="75" xfId="0" applyFont="1" applyFill="1" applyBorder="1" applyAlignment="1" applyProtection="1">
      <alignment horizontal="center"/>
      <protection locked="0"/>
    </xf>
    <xf numFmtId="198" fontId="14" fillId="38" borderId="74" xfId="0" applyNumberFormat="1" applyFont="1" applyFill="1" applyBorder="1" applyAlignment="1" applyProtection="1">
      <alignment horizontal="center"/>
      <protection locked="0"/>
    </xf>
    <xf numFmtId="198" fontId="14" fillId="0" borderId="76" xfId="0" applyNumberFormat="1" applyFont="1" applyFill="1" applyBorder="1" applyAlignment="1" applyProtection="1">
      <alignment horizontal="center"/>
      <protection locked="0"/>
    </xf>
    <xf numFmtId="0" fontId="5" fillId="0" borderId="63" xfId="0" applyFont="1" applyFill="1" applyBorder="1" applyAlignment="1">
      <alignment horizontal="left"/>
    </xf>
    <xf numFmtId="0" fontId="1" fillId="0" borderId="55" xfId="0" applyFont="1" applyFill="1" applyBorder="1" applyAlignment="1" applyProtection="1">
      <alignment horizontal="center"/>
      <protection locked="0"/>
    </xf>
    <xf numFmtId="0" fontId="1" fillId="0" borderId="74" xfId="0" applyFont="1" applyFill="1" applyBorder="1" applyAlignment="1" applyProtection="1">
      <alignment horizontal="center"/>
      <protection locked="0"/>
    </xf>
    <xf numFmtId="0" fontId="1" fillId="0" borderId="75" xfId="0" applyFont="1" applyFill="1" applyBorder="1" applyAlignment="1" applyProtection="1">
      <alignment horizontal="center"/>
      <protection locked="0"/>
    </xf>
    <xf numFmtId="0" fontId="1" fillId="0" borderId="54" xfId="0" applyFont="1" applyFill="1" applyBorder="1" applyAlignment="1" applyProtection="1">
      <alignment horizontal="center"/>
      <protection locked="0"/>
    </xf>
    <xf numFmtId="0" fontId="1" fillId="0" borderId="77" xfId="0" applyFont="1" applyFill="1" applyBorder="1" applyAlignment="1" applyProtection="1">
      <alignment horizontal="center"/>
      <protection locked="0"/>
    </xf>
    <xf numFmtId="0" fontId="1" fillId="0" borderId="76" xfId="0" applyFont="1" applyFill="1" applyBorder="1" applyAlignment="1" applyProtection="1">
      <alignment horizontal="center"/>
      <protection locked="0"/>
    </xf>
    <xf numFmtId="0" fontId="1" fillId="0" borderId="77" xfId="0" applyFont="1" applyFill="1" applyBorder="1" applyAlignment="1" applyProtection="1">
      <alignment/>
      <protection locked="0"/>
    </xf>
    <xf numFmtId="0" fontId="1" fillId="0" borderId="76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5" fillId="0" borderId="78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7" fillId="36" borderId="62" xfId="0" applyFont="1" applyFill="1" applyBorder="1" applyAlignment="1" applyProtection="1">
      <alignment horizontal="center"/>
      <protection locked="0"/>
    </xf>
    <xf numFmtId="0" fontId="7" fillId="36" borderId="60" xfId="0" applyFont="1" applyFill="1" applyBorder="1" applyAlignment="1" applyProtection="1">
      <alignment horizontal="center"/>
      <protection locked="0"/>
    </xf>
    <xf numFmtId="0" fontId="7" fillId="36" borderId="33" xfId="0" applyFont="1" applyFill="1" applyBorder="1" applyAlignment="1" applyProtection="1">
      <alignment horizontal="center"/>
      <protection locked="0"/>
    </xf>
    <xf numFmtId="0" fontId="7" fillId="36" borderId="17" xfId="0" applyFont="1" applyFill="1" applyBorder="1" applyAlignment="1" applyProtection="1">
      <alignment horizontal="center"/>
      <protection locked="0"/>
    </xf>
    <xf numFmtId="0" fontId="7" fillId="34" borderId="33" xfId="0" applyFont="1" applyFill="1" applyBorder="1" applyAlignment="1" applyProtection="1">
      <alignment horizontal="center"/>
      <protection locked="0"/>
    </xf>
    <xf numFmtId="0" fontId="7" fillId="34" borderId="61" xfId="0" applyFont="1" applyFill="1" applyBorder="1" applyAlignment="1" applyProtection="1">
      <alignment horizontal="center"/>
      <protection locked="0"/>
    </xf>
    <xf numFmtId="198" fontId="7" fillId="38" borderId="33" xfId="0" applyNumberFormat="1" applyFont="1" applyFill="1" applyBorder="1" applyAlignment="1" applyProtection="1">
      <alignment horizontal="center"/>
      <protection locked="0"/>
    </xf>
    <xf numFmtId="0" fontId="5" fillId="0" borderId="63" xfId="0" applyFont="1" applyFill="1" applyBorder="1" applyAlignment="1">
      <alignment/>
    </xf>
    <xf numFmtId="0" fontId="3" fillId="0" borderId="67" xfId="0" applyFont="1" applyFill="1" applyBorder="1" applyAlignment="1">
      <alignment horizontal="center"/>
    </xf>
    <xf numFmtId="0" fontId="3" fillId="36" borderId="68" xfId="0" applyFont="1" applyFill="1" applyBorder="1" applyAlignment="1">
      <alignment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33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0" borderId="61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/>
      <protection locked="0"/>
    </xf>
    <xf numFmtId="0" fontId="3" fillId="0" borderId="61" xfId="0" applyFont="1" applyFill="1" applyBorder="1" applyAlignment="1" applyProtection="1">
      <alignment/>
      <protection locked="0"/>
    </xf>
    <xf numFmtId="0" fontId="7" fillId="36" borderId="66" xfId="0" applyFont="1" applyFill="1" applyBorder="1" applyAlignment="1" applyProtection="1">
      <alignment horizontal="center"/>
      <protection locked="0"/>
    </xf>
    <xf numFmtId="0" fontId="7" fillId="36" borderId="63" xfId="0" applyFont="1" applyFill="1" applyBorder="1" applyAlignment="1" applyProtection="1">
      <alignment horizontal="center"/>
      <protection locked="0"/>
    </xf>
    <xf numFmtId="0" fontId="7" fillId="36" borderId="38" xfId="0" applyFont="1" applyFill="1" applyBorder="1" applyAlignment="1" applyProtection="1">
      <alignment horizontal="center"/>
      <protection locked="0"/>
    </xf>
    <xf numFmtId="0" fontId="7" fillId="36" borderId="40" xfId="0" applyFont="1" applyFill="1" applyBorder="1" applyAlignment="1" applyProtection="1">
      <alignment horizontal="center"/>
      <protection locked="0"/>
    </xf>
    <xf numFmtId="0" fontId="7" fillId="34" borderId="38" xfId="0" applyFont="1" applyFill="1" applyBorder="1" applyAlignment="1" applyProtection="1">
      <alignment horizontal="center"/>
      <protection locked="0"/>
    </xf>
    <xf numFmtId="0" fontId="7" fillId="34" borderId="64" xfId="0" applyFont="1" applyFill="1" applyBorder="1" applyAlignment="1" applyProtection="1">
      <alignment horizontal="center"/>
      <protection locked="0"/>
    </xf>
    <xf numFmtId="198" fontId="7" fillId="38" borderId="38" xfId="0" applyNumberFormat="1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>
      <alignment horizontal="center"/>
    </xf>
    <xf numFmtId="0" fontId="3" fillId="36" borderId="21" xfId="0" applyFont="1" applyFill="1" applyBorder="1" applyAlignment="1">
      <alignment/>
    </xf>
    <xf numFmtId="0" fontId="3" fillId="0" borderId="71" xfId="0" applyFont="1" applyFill="1" applyBorder="1" applyAlignment="1" applyProtection="1">
      <alignment horizontal="center"/>
      <protection locked="0"/>
    </xf>
    <xf numFmtId="0" fontId="3" fillId="0" borderId="38" xfId="0" applyFon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 applyProtection="1">
      <alignment horizontal="center"/>
      <protection locked="0"/>
    </xf>
    <xf numFmtId="0" fontId="3" fillId="0" borderId="42" xfId="0" applyFont="1" applyFill="1" applyBorder="1" applyAlignment="1" applyProtection="1">
      <alignment horizontal="center"/>
      <protection locked="0"/>
    </xf>
    <xf numFmtId="0" fontId="3" fillId="0" borderId="64" xfId="0" applyFont="1" applyFill="1" applyBorder="1" applyAlignment="1" applyProtection="1">
      <alignment horizontal="center"/>
      <protection locked="0"/>
    </xf>
    <xf numFmtId="0" fontId="3" fillId="0" borderId="42" xfId="0" applyFont="1" applyFill="1" applyBorder="1" applyAlignment="1" applyProtection="1">
      <alignment/>
      <protection locked="0"/>
    </xf>
    <xf numFmtId="0" fontId="3" fillId="0" borderId="64" xfId="0" applyFont="1" applyFill="1" applyBorder="1" applyAlignment="1" applyProtection="1">
      <alignment/>
      <protection locked="0"/>
    </xf>
    <xf numFmtId="0" fontId="3" fillId="0" borderId="38" xfId="0" applyFont="1" applyFill="1" applyBorder="1" applyAlignment="1">
      <alignment horizontal="center"/>
    </xf>
    <xf numFmtId="0" fontId="7" fillId="36" borderId="72" xfId="0" applyFont="1" applyFill="1" applyBorder="1" applyAlignment="1" applyProtection="1">
      <alignment horizontal="center"/>
      <protection locked="0"/>
    </xf>
    <xf numFmtId="0" fontId="7" fillId="36" borderId="73" xfId="0" applyFont="1" applyFill="1" applyBorder="1" applyAlignment="1" applyProtection="1">
      <alignment horizontal="center"/>
      <protection locked="0"/>
    </xf>
    <xf numFmtId="0" fontId="7" fillId="36" borderId="74" xfId="0" applyFont="1" applyFill="1" applyBorder="1" applyAlignment="1" applyProtection="1">
      <alignment horizontal="center"/>
      <protection locked="0"/>
    </xf>
    <xf numFmtId="0" fontId="7" fillId="36" borderId="75" xfId="0" applyFont="1" applyFill="1" applyBorder="1" applyAlignment="1" applyProtection="1">
      <alignment horizontal="center"/>
      <protection locked="0"/>
    </xf>
    <xf numFmtId="0" fontId="7" fillId="34" borderId="74" xfId="0" applyFont="1" applyFill="1" applyBorder="1" applyAlignment="1" applyProtection="1">
      <alignment horizontal="center"/>
      <protection locked="0"/>
    </xf>
    <xf numFmtId="0" fontId="7" fillId="34" borderId="76" xfId="0" applyFont="1" applyFill="1" applyBorder="1" applyAlignment="1" applyProtection="1">
      <alignment horizontal="center"/>
      <protection locked="0"/>
    </xf>
    <xf numFmtId="198" fontId="7" fillId="38" borderId="74" xfId="0" applyNumberFormat="1" applyFont="1" applyFill="1" applyBorder="1" applyAlignment="1" applyProtection="1">
      <alignment horizontal="center"/>
      <protection locked="0"/>
    </xf>
    <xf numFmtId="0" fontId="5" fillId="0" borderId="73" xfId="0" applyFont="1" applyFill="1" applyBorder="1" applyAlignment="1">
      <alignment/>
    </xf>
    <xf numFmtId="0" fontId="5" fillId="0" borderId="74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1" fillId="0" borderId="76" xfId="0" applyFont="1" applyFill="1" applyBorder="1" applyAlignment="1">
      <alignment horizontal="center"/>
    </xf>
    <xf numFmtId="0" fontId="1" fillId="0" borderId="77" xfId="0" applyFont="1" applyFill="1" applyBorder="1" applyAlignment="1">
      <alignment horizontal="center"/>
    </xf>
    <xf numFmtId="0" fontId="3" fillId="0" borderId="55" xfId="0" applyFont="1" applyFill="1" applyBorder="1" applyAlignment="1" applyProtection="1">
      <alignment horizontal="center"/>
      <protection locked="0"/>
    </xf>
    <xf numFmtId="0" fontId="3" fillId="0" borderId="74" xfId="0" applyFont="1" applyFill="1" applyBorder="1" applyAlignment="1" applyProtection="1">
      <alignment horizontal="center"/>
      <protection locked="0"/>
    </xf>
    <xf numFmtId="0" fontId="3" fillId="0" borderId="75" xfId="0" applyFont="1" applyFill="1" applyBorder="1" applyAlignment="1" applyProtection="1">
      <alignment horizontal="center"/>
      <protection locked="0"/>
    </xf>
    <xf numFmtId="0" fontId="3" fillId="0" borderId="77" xfId="0" applyFont="1" applyFill="1" applyBorder="1" applyAlignment="1" applyProtection="1">
      <alignment horizontal="center"/>
      <protection locked="0"/>
    </xf>
    <xf numFmtId="0" fontId="3" fillId="0" borderId="76" xfId="0" applyFont="1" applyFill="1" applyBorder="1" applyAlignment="1" applyProtection="1">
      <alignment horizontal="center"/>
      <protection locked="0"/>
    </xf>
    <xf numFmtId="0" fontId="3" fillId="0" borderId="77" xfId="0" applyFont="1" applyFill="1" applyBorder="1" applyAlignment="1" applyProtection="1">
      <alignment/>
      <protection locked="0"/>
    </xf>
    <xf numFmtId="0" fontId="3" fillId="0" borderId="76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1" fillId="36" borderId="65" xfId="0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0" fontId="7" fillId="0" borderId="36" xfId="0" applyFont="1" applyFill="1" applyBorder="1" applyAlignment="1" applyProtection="1">
      <alignment horizontal="center"/>
      <protection locked="0"/>
    </xf>
    <xf numFmtId="0" fontId="7" fillId="0" borderId="61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0" fontId="7" fillId="37" borderId="62" xfId="0" applyFont="1" applyFill="1" applyBorder="1" applyAlignment="1" applyProtection="1">
      <alignment horizontal="center"/>
      <protection locked="0"/>
    </xf>
    <xf numFmtId="0" fontId="7" fillId="37" borderId="60" xfId="0" applyFont="1" applyFill="1" applyBorder="1" applyAlignment="1" applyProtection="1">
      <alignment horizontal="center"/>
      <protection locked="0"/>
    </xf>
    <xf numFmtId="0" fontId="5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64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/>
      <protection locked="0"/>
    </xf>
    <xf numFmtId="0" fontId="7" fillId="37" borderId="66" xfId="0" applyFont="1" applyFill="1" applyBorder="1" applyAlignment="1" applyProtection="1">
      <alignment horizontal="center"/>
      <protection locked="0"/>
    </xf>
    <xf numFmtId="0" fontId="7" fillId="37" borderId="6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7" fillId="0" borderId="77" xfId="0" applyFont="1" applyFill="1" applyBorder="1" applyAlignment="1" applyProtection="1">
      <alignment horizontal="center"/>
      <protection locked="0"/>
    </xf>
    <xf numFmtId="0" fontId="7" fillId="0" borderId="76" xfId="0" applyFont="1" applyFill="1" applyBorder="1" applyAlignment="1" applyProtection="1">
      <alignment horizontal="center"/>
      <protection locked="0"/>
    </xf>
    <xf numFmtId="0" fontId="7" fillId="0" borderId="74" xfId="0" applyFont="1" applyFill="1" applyBorder="1" applyAlignment="1" applyProtection="1">
      <alignment horizontal="center"/>
      <protection locked="0"/>
    </xf>
    <xf numFmtId="0" fontId="7" fillId="37" borderId="72" xfId="0" applyFont="1" applyFill="1" applyBorder="1" applyAlignment="1" applyProtection="1">
      <alignment horizontal="center"/>
      <protection locked="0"/>
    </xf>
    <xf numFmtId="0" fontId="7" fillId="37" borderId="73" xfId="0" applyFont="1" applyFill="1" applyBorder="1" applyAlignment="1" applyProtection="1">
      <alignment horizontal="center"/>
      <protection locked="0"/>
    </xf>
    <xf numFmtId="0" fontId="5" fillId="0" borderId="79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1" fillId="36" borderId="67" xfId="0" applyFont="1" applyFill="1" applyBorder="1" applyAlignment="1">
      <alignment horizontal="center"/>
    </xf>
    <xf numFmtId="0" fontId="1" fillId="36" borderId="68" xfId="0" applyFont="1" applyFill="1" applyBorder="1" applyAlignment="1">
      <alignment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57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21" xfId="0" applyFont="1" applyFill="1" applyBorder="1" applyAlignment="1">
      <alignment/>
    </xf>
    <xf numFmtId="0" fontId="5" fillId="0" borderId="71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5" fillId="0" borderId="55" xfId="0" applyFont="1" applyFill="1" applyBorder="1" applyAlignment="1" applyProtection="1">
      <alignment horizontal="center"/>
      <protection locked="0"/>
    </xf>
    <xf numFmtId="0" fontId="5" fillId="0" borderId="74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13" fillId="33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3" fillId="0" borderId="62" xfId="0" applyFont="1" applyFill="1" applyBorder="1" applyAlignment="1" applyProtection="1">
      <alignment horizontal="center"/>
      <protection locked="0"/>
    </xf>
    <xf numFmtId="0" fontId="3" fillId="0" borderId="66" xfId="0" applyFont="1" applyFill="1" applyBorder="1" applyAlignment="1" applyProtection="1">
      <alignment horizontal="center"/>
      <protection locked="0"/>
    </xf>
    <xf numFmtId="0" fontId="3" fillId="0" borderId="67" xfId="0" applyFont="1" applyFill="1" applyBorder="1" applyAlignment="1">
      <alignment horizontal="center"/>
    </xf>
    <xf numFmtId="0" fontId="3" fillId="36" borderId="68" xfId="0" applyFont="1" applyFill="1" applyBorder="1" applyAlignment="1">
      <alignment/>
    </xf>
    <xf numFmtId="0" fontId="5" fillId="36" borderId="37" xfId="0" applyFont="1" applyFill="1" applyBorder="1" applyAlignment="1">
      <alignment horizontal="center"/>
    </xf>
    <xf numFmtId="0" fontId="3" fillId="36" borderId="25" xfId="0" applyFont="1" applyFill="1" applyBorder="1" applyAlignment="1">
      <alignment/>
    </xf>
    <xf numFmtId="0" fontId="3" fillId="0" borderId="41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/>
    </xf>
    <xf numFmtId="0" fontId="3" fillId="0" borderId="72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15" fillId="36" borderId="68" xfId="0" applyFont="1" applyFill="1" applyBorder="1" applyAlignment="1">
      <alignment/>
    </xf>
    <xf numFmtId="0" fontId="15" fillId="0" borderId="23" xfId="53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5" fillId="0" borderId="0" xfId="53" applyFont="1" applyFill="1" applyBorder="1" applyAlignment="1" applyProtection="1">
      <alignment horizontal="center"/>
      <protection locked="0"/>
    </xf>
    <xf numFmtId="0" fontId="5" fillId="0" borderId="0" xfId="53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13" fillId="36" borderId="62" xfId="0" applyFont="1" applyFill="1" applyBorder="1" applyAlignment="1" applyProtection="1">
      <alignment horizontal="center"/>
      <protection locked="0"/>
    </xf>
    <xf numFmtId="0" fontId="13" fillId="36" borderId="60" xfId="0" applyFont="1" applyFill="1" applyBorder="1" applyAlignment="1" applyProtection="1">
      <alignment horizontal="center"/>
      <protection locked="0"/>
    </xf>
    <xf numFmtId="0" fontId="13" fillId="36" borderId="33" xfId="0" applyFont="1" applyFill="1" applyBorder="1" applyAlignment="1" applyProtection="1">
      <alignment horizontal="center"/>
      <protection locked="0"/>
    </xf>
    <xf numFmtId="0" fontId="13" fillId="36" borderId="17" xfId="0" applyFont="1" applyFill="1" applyBorder="1" applyAlignment="1" applyProtection="1">
      <alignment horizontal="center"/>
      <protection locked="0"/>
    </xf>
    <xf numFmtId="0" fontId="13" fillId="34" borderId="33" xfId="0" applyFont="1" applyFill="1" applyBorder="1" applyAlignment="1" applyProtection="1">
      <alignment horizontal="center"/>
      <protection locked="0"/>
    </xf>
    <xf numFmtId="0" fontId="13" fillId="34" borderId="61" xfId="0" applyFont="1" applyFill="1" applyBorder="1" applyAlignment="1" applyProtection="1">
      <alignment horizontal="center"/>
      <protection locked="0"/>
    </xf>
    <xf numFmtId="198" fontId="13" fillId="38" borderId="33" xfId="0" applyNumberFormat="1" applyFont="1" applyFill="1" applyBorder="1" applyAlignment="1" applyProtection="1">
      <alignment horizontal="center"/>
      <protection locked="0"/>
    </xf>
    <xf numFmtId="198" fontId="13" fillId="0" borderId="61" xfId="0" applyNumberFormat="1" applyFont="1" applyFill="1" applyBorder="1" applyAlignment="1" applyProtection="1">
      <alignment horizontal="center"/>
      <protection locked="0"/>
    </xf>
    <xf numFmtId="0" fontId="13" fillId="36" borderId="66" xfId="0" applyFont="1" applyFill="1" applyBorder="1" applyAlignment="1" applyProtection="1">
      <alignment horizontal="center"/>
      <protection locked="0"/>
    </xf>
    <xf numFmtId="0" fontId="13" fillId="36" borderId="63" xfId="0" applyFont="1" applyFill="1" applyBorder="1" applyAlignment="1" applyProtection="1">
      <alignment horizontal="center"/>
      <protection locked="0"/>
    </xf>
    <xf numFmtId="0" fontId="13" fillId="36" borderId="38" xfId="0" applyFont="1" applyFill="1" applyBorder="1" applyAlignment="1" applyProtection="1">
      <alignment horizontal="center"/>
      <protection locked="0"/>
    </xf>
    <xf numFmtId="0" fontId="13" fillId="36" borderId="40" xfId="0" applyFont="1" applyFill="1" applyBorder="1" applyAlignment="1" applyProtection="1">
      <alignment horizontal="center"/>
      <protection locked="0"/>
    </xf>
    <xf numFmtId="0" fontId="13" fillId="34" borderId="38" xfId="0" applyFont="1" applyFill="1" applyBorder="1" applyAlignment="1" applyProtection="1">
      <alignment horizontal="center"/>
      <protection locked="0"/>
    </xf>
    <xf numFmtId="0" fontId="13" fillId="34" borderId="64" xfId="0" applyFont="1" applyFill="1" applyBorder="1" applyAlignment="1" applyProtection="1">
      <alignment horizontal="center"/>
      <protection locked="0"/>
    </xf>
    <xf numFmtId="198" fontId="13" fillId="38" borderId="38" xfId="0" applyNumberFormat="1" applyFont="1" applyFill="1" applyBorder="1" applyAlignment="1" applyProtection="1">
      <alignment horizontal="center"/>
      <protection locked="0"/>
    </xf>
    <xf numFmtId="198" fontId="13" fillId="0" borderId="64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3" fillId="36" borderId="72" xfId="0" applyFont="1" applyFill="1" applyBorder="1" applyAlignment="1" applyProtection="1">
      <alignment horizontal="center"/>
      <protection locked="0"/>
    </xf>
    <xf numFmtId="0" fontId="13" fillId="36" borderId="73" xfId="0" applyFont="1" applyFill="1" applyBorder="1" applyAlignment="1" applyProtection="1">
      <alignment horizontal="center"/>
      <protection locked="0"/>
    </xf>
    <xf numFmtId="0" fontId="13" fillId="36" borderId="74" xfId="0" applyFont="1" applyFill="1" applyBorder="1" applyAlignment="1" applyProtection="1">
      <alignment horizontal="center"/>
      <protection locked="0"/>
    </xf>
    <xf numFmtId="0" fontId="13" fillId="36" borderId="75" xfId="0" applyFont="1" applyFill="1" applyBorder="1" applyAlignment="1" applyProtection="1">
      <alignment horizontal="center"/>
      <protection locked="0"/>
    </xf>
    <xf numFmtId="0" fontId="13" fillId="34" borderId="74" xfId="0" applyFont="1" applyFill="1" applyBorder="1" applyAlignment="1" applyProtection="1">
      <alignment horizontal="center"/>
      <protection locked="0"/>
    </xf>
    <xf numFmtId="0" fontId="13" fillId="34" borderId="76" xfId="0" applyFont="1" applyFill="1" applyBorder="1" applyAlignment="1" applyProtection="1">
      <alignment horizontal="center"/>
      <protection locked="0"/>
    </xf>
    <xf numFmtId="198" fontId="13" fillId="38" borderId="74" xfId="0" applyNumberFormat="1" applyFont="1" applyFill="1" applyBorder="1" applyAlignment="1" applyProtection="1">
      <alignment horizontal="center"/>
      <protection locked="0"/>
    </xf>
    <xf numFmtId="198" fontId="13" fillId="0" borderId="76" xfId="0" applyNumberFormat="1" applyFont="1" applyFill="1" applyBorder="1" applyAlignment="1" applyProtection="1">
      <alignment horizontal="center"/>
      <protection locked="0"/>
    </xf>
    <xf numFmtId="0" fontId="5" fillId="0" borderId="73" xfId="0" applyFont="1" applyFill="1" applyBorder="1" applyAlignment="1">
      <alignment horizontal="right"/>
    </xf>
    <xf numFmtId="0" fontId="5" fillId="0" borderId="75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5" fillId="0" borderId="62" xfId="0" applyFont="1" applyFill="1" applyBorder="1" applyAlignment="1" applyProtection="1">
      <alignment horizontal="center"/>
      <protection locked="0"/>
    </xf>
    <xf numFmtId="0" fontId="1" fillId="0" borderId="62" xfId="0" applyFont="1" applyFill="1" applyBorder="1" applyAlignment="1" applyProtection="1">
      <alignment horizontal="center"/>
      <protection locked="0"/>
    </xf>
    <xf numFmtId="0" fontId="5" fillId="0" borderId="66" xfId="0" applyFont="1" applyFill="1" applyBorder="1" applyAlignment="1" applyProtection="1">
      <alignment horizontal="center"/>
      <protection locked="0"/>
    </xf>
    <xf numFmtId="0" fontId="1" fillId="0" borderId="66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5" fillId="0" borderId="72" xfId="0" applyFont="1" applyFill="1" applyBorder="1" applyAlignment="1" applyProtection="1">
      <alignment horizontal="center"/>
      <protection locked="0"/>
    </xf>
    <xf numFmtId="0" fontId="1" fillId="0" borderId="7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60" xfId="0" applyFont="1" applyFill="1" applyBorder="1" applyAlignment="1">
      <alignment horizontal="right"/>
    </xf>
    <xf numFmtId="0" fontId="5" fillId="0" borderId="61" xfId="0" applyFont="1" applyFill="1" applyBorder="1" applyAlignment="1">
      <alignment horizontal="center"/>
    </xf>
    <xf numFmtId="0" fontId="11" fillId="0" borderId="74" xfId="0" applyFont="1" applyFill="1" applyBorder="1" applyAlignment="1">
      <alignment/>
    </xf>
    <xf numFmtId="0" fontId="5" fillId="0" borderId="79" xfId="0" applyFont="1" applyFill="1" applyBorder="1" applyAlignment="1">
      <alignment/>
    </xf>
    <xf numFmtId="0" fontId="11" fillId="0" borderId="79" xfId="0" applyFont="1" applyFill="1" applyBorder="1" applyAlignment="1">
      <alignment/>
    </xf>
    <xf numFmtId="0" fontId="15" fillId="0" borderId="79" xfId="0" applyFont="1" applyFill="1" applyBorder="1" applyAlignment="1">
      <alignment horizontal="center"/>
    </xf>
    <xf numFmtId="0" fontId="11" fillId="0" borderId="79" xfId="0" applyFont="1" applyFill="1" applyBorder="1" applyAlignment="1">
      <alignment horizontal="center"/>
    </xf>
    <xf numFmtId="0" fontId="11" fillId="0" borderId="76" xfId="0" applyFont="1" applyFill="1" applyBorder="1" applyAlignment="1">
      <alignment horizontal="center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3" fillId="0" borderId="63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3" fillId="0" borderId="73" xfId="0" applyFont="1" applyFill="1" applyBorder="1" applyAlignment="1">
      <alignment/>
    </xf>
    <xf numFmtId="0" fontId="5" fillId="0" borderId="77" xfId="0" applyFont="1" applyFill="1" applyBorder="1" applyAlignment="1">
      <alignment/>
    </xf>
    <xf numFmtId="0" fontId="5" fillId="0" borderId="76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5" xfId="0" applyFont="1" applyFill="1" applyBorder="1" applyAlignment="1">
      <alignment horizontal="center"/>
    </xf>
    <xf numFmtId="0" fontId="15" fillId="36" borderId="7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6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40" xfId="0" applyFont="1" applyFill="1" applyBorder="1" applyAlignment="1" applyProtection="1">
      <alignment horizontal="center"/>
      <protection locked="0"/>
    </xf>
    <xf numFmtId="0" fontId="7" fillId="0" borderId="75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>
      <alignment/>
    </xf>
    <xf numFmtId="0" fontId="5" fillId="0" borderId="80" xfId="0" applyFont="1" applyFill="1" applyBorder="1" applyAlignment="1">
      <alignment/>
    </xf>
    <xf numFmtId="0" fontId="14" fillId="0" borderId="81" xfId="0" applyFont="1" applyFill="1" applyBorder="1" applyAlignment="1" applyProtection="1">
      <alignment horizontal="center"/>
      <protection locked="0"/>
    </xf>
    <xf numFmtId="0" fontId="14" fillId="0" borderId="40" xfId="0" applyFont="1" applyFill="1" applyBorder="1" applyAlignment="1" applyProtection="1">
      <alignment horizontal="center"/>
      <protection locked="0"/>
    </xf>
    <xf numFmtId="0" fontId="7" fillId="37" borderId="39" xfId="0" applyFont="1" applyFill="1" applyBorder="1" applyAlignment="1" applyProtection="1">
      <alignment/>
      <protection locked="0"/>
    </xf>
    <xf numFmtId="0" fontId="7" fillId="0" borderId="39" xfId="0" applyFont="1" applyFill="1" applyBorder="1" applyAlignment="1" applyProtection="1">
      <alignment/>
      <protection locked="0"/>
    </xf>
    <xf numFmtId="0" fontId="5" fillId="0" borderId="6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7" fillId="37" borderId="79" xfId="0" applyFont="1" applyFill="1" applyBorder="1" applyAlignment="1" applyProtection="1">
      <alignment/>
      <protection locked="0"/>
    </xf>
    <xf numFmtId="0" fontId="7" fillId="0" borderId="79" xfId="0" applyFont="1" applyFill="1" applyBorder="1" applyAlignment="1" applyProtection="1">
      <alignment/>
      <protection locked="0"/>
    </xf>
    <xf numFmtId="0" fontId="1" fillId="0" borderId="45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37" borderId="58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14" fillId="0" borderId="32" xfId="0" applyFont="1" applyFill="1" applyBorder="1" applyAlignment="1" applyProtection="1">
      <alignment horizontal="center"/>
      <protection locked="0"/>
    </xf>
    <xf numFmtId="0" fontId="7" fillId="37" borderId="16" xfId="0" applyFont="1" applyFill="1" applyBorder="1" applyAlignment="1" applyProtection="1">
      <alignment horizontal="center"/>
      <protection locked="0"/>
    </xf>
    <xf numFmtId="0" fontId="7" fillId="37" borderId="50" xfId="0" applyFont="1" applyFill="1" applyBorder="1" applyAlignment="1" applyProtection="1">
      <alignment horizontal="center"/>
      <protection locked="0"/>
    </xf>
    <xf numFmtId="0" fontId="7" fillId="0" borderId="82" xfId="0" applyFont="1" applyFill="1" applyBorder="1" applyAlignment="1" applyProtection="1">
      <alignment horizontal="center"/>
      <protection locked="0"/>
    </xf>
    <xf numFmtId="0" fontId="7" fillId="0" borderId="50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14" fillId="0" borderId="33" xfId="0" applyFont="1" applyFill="1" applyBorder="1" applyAlignment="1" applyProtection="1">
      <alignment horizontal="center"/>
      <protection locked="0"/>
    </xf>
    <xf numFmtId="0" fontId="14" fillId="0" borderId="17" xfId="0" applyFont="1" applyFill="1" applyBorder="1" applyAlignment="1" applyProtection="1">
      <alignment horizontal="center"/>
      <protection locked="0"/>
    </xf>
    <xf numFmtId="0" fontId="14" fillId="0" borderId="61" xfId="0" applyFont="1" applyFill="1" applyBorder="1" applyAlignment="1" applyProtection="1">
      <alignment horizontal="center"/>
      <protection locked="0"/>
    </xf>
    <xf numFmtId="0" fontId="14" fillId="0" borderId="60" xfId="0" applyFont="1" applyFill="1" applyBorder="1" applyAlignment="1" applyProtection="1">
      <alignment horizontal="center"/>
      <protection locked="0"/>
    </xf>
    <xf numFmtId="0" fontId="14" fillId="0" borderId="63" xfId="0" applyFont="1" applyFill="1" applyBorder="1" applyAlignment="1" applyProtection="1">
      <alignment horizontal="center"/>
      <protection locked="0"/>
    </xf>
    <xf numFmtId="0" fontId="14" fillId="0" borderId="38" xfId="0" applyFont="1" applyFill="1" applyBorder="1" applyAlignment="1" applyProtection="1">
      <alignment horizontal="center"/>
      <protection locked="0"/>
    </xf>
    <xf numFmtId="0" fontId="14" fillId="0" borderId="40" xfId="0" applyFont="1" applyFill="1" applyBorder="1" applyAlignment="1" applyProtection="1">
      <alignment horizontal="center"/>
      <protection locked="0"/>
    </xf>
    <xf numFmtId="0" fontId="14" fillId="0" borderId="64" xfId="0" applyFont="1" applyFill="1" applyBorder="1" applyAlignment="1" applyProtection="1">
      <alignment horizontal="center"/>
      <protection locked="0"/>
    </xf>
    <xf numFmtId="0" fontId="14" fillId="0" borderId="73" xfId="0" applyFont="1" applyFill="1" applyBorder="1" applyAlignment="1" applyProtection="1">
      <alignment horizontal="center"/>
      <protection locked="0"/>
    </xf>
    <xf numFmtId="0" fontId="14" fillId="0" borderId="74" xfId="0" applyFont="1" applyFill="1" applyBorder="1" applyAlignment="1" applyProtection="1">
      <alignment horizontal="center"/>
      <protection locked="0"/>
    </xf>
    <xf numFmtId="0" fontId="14" fillId="0" borderId="75" xfId="0" applyFont="1" applyFill="1" applyBorder="1" applyAlignment="1" applyProtection="1">
      <alignment horizontal="center"/>
      <protection locked="0"/>
    </xf>
    <xf numFmtId="0" fontId="14" fillId="0" borderId="76" xfId="0" applyFont="1" applyFill="1" applyBorder="1" applyAlignment="1" applyProtection="1">
      <alignment horizontal="center"/>
      <protection locked="0"/>
    </xf>
    <xf numFmtId="0" fontId="7" fillId="0" borderId="80" xfId="0" applyFont="1" applyFill="1" applyBorder="1" applyAlignment="1" applyProtection="1">
      <alignment/>
      <protection locked="0"/>
    </xf>
    <xf numFmtId="0" fontId="14" fillId="37" borderId="83" xfId="0" applyFont="1" applyFill="1" applyBorder="1" applyAlignment="1" applyProtection="1">
      <alignment horizontal="center"/>
      <protection locked="0"/>
    </xf>
    <xf numFmtId="0" fontId="14" fillId="37" borderId="28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4" fillId="0" borderId="0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>
      <alignment/>
    </xf>
    <xf numFmtId="198" fontId="5" fillId="0" borderId="0" xfId="0" applyNumberFormat="1" applyFont="1" applyFill="1" applyBorder="1" applyAlignment="1">
      <alignment/>
    </xf>
    <xf numFmtId="0" fontId="16" fillId="33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left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33" xfId="0" applyFont="1" applyFill="1" applyBorder="1" applyAlignment="1" applyProtection="1">
      <alignment horizontal="left"/>
      <protection locked="0"/>
    </xf>
    <xf numFmtId="0" fontId="3" fillId="0" borderId="61" xfId="0" applyFont="1" applyFill="1" applyBorder="1" applyAlignment="1" applyProtection="1">
      <alignment horizontal="left"/>
      <protection locked="0"/>
    </xf>
    <xf numFmtId="0" fontId="3" fillId="0" borderId="62" xfId="0" applyFont="1" applyFill="1" applyBorder="1" applyAlignment="1" applyProtection="1">
      <alignment horizontal="left"/>
      <protection locked="0"/>
    </xf>
    <xf numFmtId="0" fontId="3" fillId="0" borderId="36" xfId="0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71" xfId="0" applyFont="1" applyFill="1" applyBorder="1" applyAlignment="1" applyProtection="1">
      <alignment horizontal="left"/>
      <protection locked="0"/>
    </xf>
    <xf numFmtId="0" fontId="3" fillId="0" borderId="38" xfId="0" applyFont="1" applyFill="1" applyBorder="1" applyAlignment="1" applyProtection="1">
      <alignment horizontal="left"/>
      <protection locked="0"/>
    </xf>
    <xf numFmtId="0" fontId="3" fillId="0" borderId="64" xfId="0" applyFont="1" applyFill="1" applyBorder="1" applyAlignment="1" applyProtection="1">
      <alignment horizontal="left"/>
      <protection locked="0"/>
    </xf>
    <xf numFmtId="0" fontId="3" fillId="0" borderId="66" xfId="0" applyFont="1" applyFill="1" applyBorder="1" applyAlignment="1" applyProtection="1">
      <alignment horizontal="left"/>
      <protection locked="0"/>
    </xf>
    <xf numFmtId="0" fontId="3" fillId="0" borderId="42" xfId="0" applyFont="1" applyFill="1" applyBorder="1" applyAlignment="1" applyProtection="1">
      <alignment horizontal="left"/>
      <protection locked="0"/>
    </xf>
    <xf numFmtId="0" fontId="3" fillId="0" borderId="40" xfId="0" applyFont="1" applyFill="1" applyBorder="1" applyAlignment="1" applyProtection="1">
      <alignment horizontal="left"/>
      <protection locked="0"/>
    </xf>
    <xf numFmtId="0" fontId="3" fillId="0" borderId="55" xfId="0" applyFont="1" applyFill="1" applyBorder="1" applyAlignment="1" applyProtection="1">
      <alignment horizontal="left"/>
      <protection locked="0"/>
    </xf>
    <xf numFmtId="0" fontId="3" fillId="0" borderId="74" xfId="0" applyFont="1" applyFill="1" applyBorder="1" applyAlignment="1" applyProtection="1">
      <alignment horizontal="left"/>
      <protection locked="0"/>
    </xf>
    <xf numFmtId="0" fontId="3" fillId="0" borderId="76" xfId="0" applyFont="1" applyFill="1" applyBorder="1" applyAlignment="1" applyProtection="1">
      <alignment horizontal="left"/>
      <protection locked="0"/>
    </xf>
    <xf numFmtId="0" fontId="3" fillId="0" borderId="72" xfId="0" applyFont="1" applyFill="1" applyBorder="1" applyAlignment="1" applyProtection="1">
      <alignment horizontal="left"/>
      <protection locked="0"/>
    </xf>
    <xf numFmtId="0" fontId="3" fillId="0" borderId="77" xfId="0" applyFont="1" applyFill="1" applyBorder="1" applyAlignment="1" applyProtection="1">
      <alignment horizontal="left"/>
      <protection locked="0"/>
    </xf>
    <xf numFmtId="0" fontId="3" fillId="0" borderId="75" xfId="0" applyFont="1" applyFill="1" applyBorder="1" applyAlignment="1" applyProtection="1">
      <alignment horizontal="left"/>
      <protection locked="0"/>
    </xf>
    <xf numFmtId="0" fontId="2" fillId="0" borderId="18" xfId="0" applyFont="1" applyFill="1" applyBorder="1" applyAlignment="1" applyProtection="1">
      <alignment horizontal="left"/>
      <protection locked="0"/>
    </xf>
    <xf numFmtId="0" fontId="2" fillId="0" borderId="71" xfId="0" applyFont="1" applyFill="1" applyBorder="1" applyAlignment="1" applyProtection="1">
      <alignment horizontal="left"/>
      <protection locked="0"/>
    </xf>
    <xf numFmtId="0" fontId="2" fillId="0" borderId="55" xfId="0" applyFont="1" applyFill="1" applyBorder="1" applyAlignment="1" applyProtection="1">
      <alignment horizontal="left"/>
      <protection locked="0"/>
    </xf>
    <xf numFmtId="0" fontId="1" fillId="0" borderId="60" xfId="0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63" xfId="0" applyFont="1" applyFill="1" applyBorder="1" applyAlignment="1">
      <alignment/>
    </xf>
    <xf numFmtId="0" fontId="1" fillId="0" borderId="73" xfId="0" applyFont="1" applyFill="1" applyBorder="1" applyAlignment="1">
      <alignment/>
    </xf>
    <xf numFmtId="0" fontId="1" fillId="0" borderId="7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62" xfId="0" applyFont="1" applyFill="1" applyBorder="1" applyAlignment="1" applyProtection="1">
      <alignment horizontal="left"/>
      <protection locked="0"/>
    </xf>
    <xf numFmtId="0" fontId="2" fillId="0" borderId="66" xfId="0" applyFont="1" applyFill="1" applyBorder="1" applyAlignment="1" applyProtection="1">
      <alignment horizontal="left"/>
      <protection locked="0"/>
    </xf>
    <xf numFmtId="0" fontId="2" fillId="0" borderId="72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84" xfId="0" applyFont="1" applyFill="1" applyBorder="1" applyAlignment="1" applyProtection="1">
      <alignment horizontal="center"/>
      <protection locked="0"/>
    </xf>
    <xf numFmtId="0" fontId="1" fillId="0" borderId="85" xfId="0" applyFont="1" applyFill="1" applyBorder="1" applyAlignment="1" applyProtection="1">
      <alignment horizontal="center"/>
      <protection locked="0"/>
    </xf>
    <xf numFmtId="0" fontId="1" fillId="0" borderId="45" xfId="0" applyFont="1" applyFill="1" applyBorder="1" applyAlignment="1" applyProtection="1">
      <alignment horizontal="center"/>
      <protection locked="0"/>
    </xf>
    <xf numFmtId="0" fontId="1" fillId="0" borderId="57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48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5" fillId="0" borderId="8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5" fillId="0" borderId="0" xfId="53" applyFont="1" applyFill="1" applyBorder="1" applyAlignment="1">
      <alignment horizontal="center"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>
      <alignment horizontal="center"/>
    </xf>
    <xf numFmtId="0" fontId="5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6" borderId="12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5" fillId="36" borderId="19" xfId="0" applyFont="1" applyFill="1" applyBorder="1" applyAlignment="1">
      <alignment/>
    </xf>
    <xf numFmtId="0" fontId="1" fillId="36" borderId="13" xfId="0" applyFont="1" applyFill="1" applyBorder="1" applyAlignment="1">
      <alignment horizontal="left"/>
    </xf>
    <xf numFmtId="0" fontId="1" fillId="36" borderId="14" xfId="0" applyFont="1" applyFill="1" applyBorder="1" applyAlignment="1">
      <alignment horizontal="left"/>
    </xf>
    <xf numFmtId="0" fontId="5" fillId="36" borderId="11" xfId="0" applyFon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8" fillId="37" borderId="0" xfId="0" applyFont="1" applyFill="1" applyBorder="1" applyAlignment="1">
      <alignment/>
    </xf>
    <xf numFmtId="0" fontId="8" fillId="37" borderId="0" xfId="0" applyFont="1" applyFill="1" applyBorder="1" applyAlignment="1">
      <alignment horizontal="center"/>
    </xf>
    <xf numFmtId="0" fontId="8" fillId="37" borderId="22" xfId="0" applyFont="1" applyFill="1" applyBorder="1" applyAlignment="1">
      <alignment/>
    </xf>
    <xf numFmtId="0" fontId="8" fillId="35" borderId="21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6" borderId="0" xfId="0" applyFont="1" applyFill="1" applyBorder="1" applyAlignment="1">
      <alignment horizontal="center"/>
    </xf>
    <xf numFmtId="0" fontId="8" fillId="35" borderId="22" xfId="0" applyFont="1" applyFill="1" applyBorder="1" applyAlignment="1">
      <alignment/>
    </xf>
    <xf numFmtId="0" fontId="8" fillId="36" borderId="21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8" fillId="37" borderId="23" xfId="0" applyFont="1" applyFill="1" applyBorder="1" applyAlignment="1">
      <alignment/>
    </xf>
    <xf numFmtId="0" fontId="8" fillId="37" borderId="23" xfId="0" applyFont="1" applyFill="1" applyBorder="1" applyAlignment="1">
      <alignment horizontal="center"/>
    </xf>
    <xf numFmtId="0" fontId="8" fillId="37" borderId="24" xfId="0" applyFon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5" borderId="23" xfId="0" applyFont="1" applyFill="1" applyBorder="1" applyAlignment="1">
      <alignment/>
    </xf>
    <xf numFmtId="0" fontId="8" fillId="35" borderId="23" xfId="0" applyFont="1" applyFill="1" applyBorder="1" applyAlignment="1">
      <alignment horizontal="center"/>
    </xf>
    <xf numFmtId="0" fontId="8" fillId="35" borderId="24" xfId="0" applyFont="1" applyFill="1" applyBorder="1" applyAlignment="1">
      <alignment/>
    </xf>
    <xf numFmtId="0" fontId="8" fillId="36" borderId="20" xfId="0" applyFont="1" applyFill="1" applyBorder="1" applyAlignment="1">
      <alignment/>
    </xf>
    <xf numFmtId="0" fontId="8" fillId="37" borderId="22" xfId="0" applyFont="1" applyFill="1" applyBorder="1" applyAlignment="1">
      <alignment horizontal="center"/>
    </xf>
    <xf numFmtId="0" fontId="8" fillId="37" borderId="26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8" fillId="35" borderId="22" xfId="0" applyFont="1" applyFill="1" applyBorder="1" applyAlignment="1">
      <alignment horizontal="center"/>
    </xf>
    <xf numFmtId="0" fontId="8" fillId="35" borderId="26" xfId="0" applyFont="1" applyFill="1" applyBorder="1" applyAlignment="1">
      <alignment horizontal="center"/>
    </xf>
    <xf numFmtId="0" fontId="8" fillId="36" borderId="22" xfId="0" applyFont="1" applyFill="1" applyBorder="1" applyAlignment="1">
      <alignment/>
    </xf>
    <xf numFmtId="0" fontId="8" fillId="36" borderId="25" xfId="0" applyFont="1" applyFill="1" applyBorder="1" applyAlignment="1">
      <alignment horizontal="center"/>
    </xf>
    <xf numFmtId="0" fontId="8" fillId="36" borderId="37" xfId="0" applyFont="1" applyFill="1" applyBorder="1" applyAlignment="1">
      <alignment horizontal="center"/>
    </xf>
    <xf numFmtId="0" fontId="8" fillId="36" borderId="22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1" fillId="37" borderId="49" xfId="0" applyFont="1" applyFill="1" applyBorder="1" applyAlignment="1">
      <alignment horizontal="center"/>
    </xf>
    <xf numFmtId="0" fontId="1" fillId="35" borderId="49" xfId="0" applyFont="1" applyFill="1" applyBorder="1" applyAlignment="1">
      <alignment horizontal="center"/>
    </xf>
    <xf numFmtId="0" fontId="1" fillId="35" borderId="86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5" borderId="50" xfId="0" applyFont="1" applyFill="1" applyBorder="1" applyAlignment="1">
      <alignment horizontal="center"/>
    </xf>
    <xf numFmtId="0" fontId="1" fillId="36" borderId="12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1" fillId="36" borderId="38" xfId="0" applyFont="1" applyFill="1" applyBorder="1" applyAlignment="1">
      <alignment horizontal="left"/>
    </xf>
    <xf numFmtId="0" fontId="1" fillId="36" borderId="39" xfId="0" applyFont="1" applyFill="1" applyBorder="1" applyAlignment="1">
      <alignment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37" borderId="45" xfId="0" applyFont="1" applyFill="1" applyBorder="1" applyAlignment="1">
      <alignment horizontal="center"/>
    </xf>
    <xf numFmtId="0" fontId="1" fillId="37" borderId="46" xfId="0" applyFont="1" applyFill="1" applyBorder="1" applyAlignment="1">
      <alignment horizontal="center"/>
    </xf>
    <xf numFmtId="0" fontId="1" fillId="37" borderId="47" xfId="0" applyFont="1" applyFill="1" applyBorder="1" applyAlignment="1">
      <alignment horizontal="center"/>
    </xf>
    <xf numFmtId="0" fontId="1" fillId="35" borderId="45" xfId="0" applyFont="1" applyFill="1" applyBorder="1" applyAlignment="1">
      <alignment horizontal="center"/>
    </xf>
    <xf numFmtId="0" fontId="1" fillId="35" borderId="56" xfId="0" applyFont="1" applyFill="1" applyBorder="1" applyAlignment="1">
      <alignment horizontal="center"/>
    </xf>
    <xf numFmtId="0" fontId="1" fillId="35" borderId="46" xfId="0" applyFont="1" applyFill="1" applyBorder="1" applyAlignment="1">
      <alignment horizontal="center"/>
    </xf>
    <xf numFmtId="0" fontId="1" fillId="35" borderId="59" xfId="0" applyFont="1" applyFill="1" applyBorder="1" applyAlignment="1">
      <alignment horizontal="center"/>
    </xf>
    <xf numFmtId="0" fontId="1" fillId="35" borderId="47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37" borderId="46" xfId="0" applyFont="1" applyFill="1" applyBorder="1" applyAlignment="1">
      <alignment horizontal="center"/>
    </xf>
    <xf numFmtId="0" fontId="1" fillId="37" borderId="47" xfId="0" applyFont="1" applyFill="1" applyBorder="1" applyAlignment="1">
      <alignment horizontal="center"/>
    </xf>
    <xf numFmtId="0" fontId="1" fillId="35" borderId="45" xfId="0" applyFont="1" applyFill="1" applyBorder="1" applyAlignment="1">
      <alignment horizontal="center"/>
    </xf>
    <xf numFmtId="0" fontId="1" fillId="35" borderId="46" xfId="0" applyFont="1" applyFill="1" applyBorder="1" applyAlignment="1">
      <alignment horizontal="center"/>
    </xf>
    <xf numFmtId="0" fontId="1" fillId="35" borderId="47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left"/>
    </xf>
    <xf numFmtId="0" fontId="3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36" borderId="38" xfId="0" applyFont="1" applyFill="1" applyBorder="1" applyAlignment="1">
      <alignment/>
    </xf>
    <xf numFmtId="0" fontId="3" fillId="0" borderId="40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6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1" fillId="36" borderId="21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1" fillId="36" borderId="22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5" fillId="0" borderId="63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left"/>
    </xf>
    <xf numFmtId="0" fontId="1" fillId="36" borderId="23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36" borderId="20" xfId="0" applyFont="1" applyFill="1" applyBorder="1" applyAlignment="1">
      <alignment/>
    </xf>
    <xf numFmtId="0" fontId="5" fillId="36" borderId="23" xfId="0" applyFont="1" applyFill="1" applyBorder="1" applyAlignment="1">
      <alignment horizontal="center"/>
    </xf>
    <xf numFmtId="0" fontId="5" fillId="36" borderId="2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5" fillId="0" borderId="13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5" fillId="0" borderId="2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37" borderId="0" xfId="0" applyFont="1" applyFill="1" applyBorder="1" applyAlignment="1">
      <alignment/>
    </xf>
    <xf numFmtId="0" fontId="17" fillId="37" borderId="0" xfId="0" applyFont="1" applyFill="1" applyBorder="1" applyAlignment="1">
      <alignment horizontal="center"/>
    </xf>
    <xf numFmtId="0" fontId="17" fillId="37" borderId="22" xfId="0" applyFont="1" applyFill="1" applyBorder="1" applyAlignment="1">
      <alignment/>
    </xf>
    <xf numFmtId="0" fontId="17" fillId="35" borderId="21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17" fillId="35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35" borderId="22" xfId="0" applyFont="1" applyFill="1" applyBorder="1" applyAlignment="1">
      <alignment/>
    </xf>
    <xf numFmtId="0" fontId="17" fillId="0" borderId="21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37" borderId="23" xfId="0" applyFont="1" applyFill="1" applyBorder="1" applyAlignment="1">
      <alignment/>
    </xf>
    <xf numFmtId="0" fontId="17" fillId="37" borderId="23" xfId="0" applyFont="1" applyFill="1" applyBorder="1" applyAlignment="1">
      <alignment horizontal="center"/>
    </xf>
    <xf numFmtId="0" fontId="17" fillId="37" borderId="24" xfId="0" applyFont="1" applyFill="1" applyBorder="1" applyAlignment="1">
      <alignment/>
    </xf>
    <xf numFmtId="0" fontId="17" fillId="35" borderId="25" xfId="0" applyFont="1" applyFill="1" applyBorder="1" applyAlignment="1">
      <alignment/>
    </xf>
    <xf numFmtId="0" fontId="17" fillId="35" borderId="23" xfId="0" applyFont="1" applyFill="1" applyBorder="1" applyAlignment="1">
      <alignment/>
    </xf>
    <xf numFmtId="0" fontId="17" fillId="35" borderId="23" xfId="0" applyFont="1" applyFill="1" applyBorder="1" applyAlignment="1">
      <alignment horizontal="center"/>
    </xf>
    <xf numFmtId="0" fontId="17" fillId="35" borderId="24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17" fillId="0" borderId="22" xfId="0" applyFont="1" applyFill="1" applyBorder="1" applyAlignment="1">
      <alignment horizontal="center"/>
    </xf>
    <xf numFmtId="0" fontId="17" fillId="0" borderId="22" xfId="0" applyFont="1" applyFill="1" applyBorder="1" applyAlignment="1">
      <alignment/>
    </xf>
    <xf numFmtId="0" fontId="17" fillId="39" borderId="26" xfId="0" applyFont="1" applyFill="1" applyBorder="1" applyAlignment="1">
      <alignment horizontal="center"/>
    </xf>
    <xf numFmtId="0" fontId="17" fillId="39" borderId="22" xfId="0" applyFont="1" applyFill="1" applyBorder="1" applyAlignment="1">
      <alignment/>
    </xf>
    <xf numFmtId="0" fontId="17" fillId="39" borderId="0" xfId="0" applyFont="1" applyFill="1" applyBorder="1" applyAlignment="1">
      <alignment horizontal="center"/>
    </xf>
    <xf numFmtId="0" fontId="17" fillId="39" borderId="0" xfId="0" applyFont="1" applyFill="1" applyBorder="1" applyAlignment="1">
      <alignment/>
    </xf>
    <xf numFmtId="0" fontId="17" fillId="0" borderId="25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7" fillId="39" borderId="22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5" fillId="39" borderId="49" xfId="0" applyFont="1" applyFill="1" applyBorder="1" applyAlignment="1">
      <alignment horizontal="center"/>
    </xf>
    <xf numFmtId="0" fontId="15" fillId="39" borderId="86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39" borderId="50" xfId="0" applyFont="1" applyFill="1" applyBorder="1" applyAlignment="1">
      <alignment horizontal="center"/>
    </xf>
    <xf numFmtId="0" fontId="11" fillId="36" borderId="14" xfId="0" applyFont="1" applyFill="1" applyBorder="1" applyAlignment="1">
      <alignment/>
    </xf>
    <xf numFmtId="0" fontId="11" fillId="36" borderId="15" xfId="0" applyFont="1" applyFill="1" applyBorder="1" applyAlignment="1">
      <alignment/>
    </xf>
    <xf numFmtId="0" fontId="15" fillId="36" borderId="38" xfId="0" applyFont="1" applyFill="1" applyBorder="1" applyAlignment="1">
      <alignment horizontal="left"/>
    </xf>
    <xf numFmtId="0" fontId="11" fillId="36" borderId="39" xfId="0" applyFont="1" applyFill="1" applyBorder="1" applyAlignment="1">
      <alignment/>
    </xf>
    <xf numFmtId="0" fontId="15" fillId="36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/>
    </xf>
    <xf numFmtId="0" fontId="15" fillId="0" borderId="39" xfId="0" applyFont="1" applyFill="1" applyBorder="1" applyAlignment="1">
      <alignment horizontal="center"/>
    </xf>
    <xf numFmtId="0" fontId="11" fillId="39" borderId="39" xfId="0" applyFont="1" applyFill="1" applyBorder="1" applyAlignment="1">
      <alignment/>
    </xf>
    <xf numFmtId="0" fontId="15" fillId="39" borderId="39" xfId="0" applyFont="1" applyFill="1" applyBorder="1" applyAlignment="1">
      <alignment horizontal="center"/>
    </xf>
    <xf numFmtId="0" fontId="15" fillId="39" borderId="39" xfId="0" applyFont="1" applyFill="1" applyBorder="1" applyAlignment="1">
      <alignment horizontal="center"/>
    </xf>
    <xf numFmtId="0" fontId="15" fillId="39" borderId="64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36" borderId="0" xfId="0" applyFont="1" applyFill="1" applyBorder="1" applyAlignment="1">
      <alignment horizontal="center"/>
    </xf>
    <xf numFmtId="0" fontId="18" fillId="36" borderId="22" xfId="0" applyFont="1" applyFill="1" applyBorder="1" applyAlignment="1">
      <alignment horizontal="center"/>
    </xf>
    <xf numFmtId="0" fontId="18" fillId="36" borderId="38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8" fillId="36" borderId="39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0" fontId="18" fillId="39" borderId="39" xfId="0" applyFont="1" applyFill="1" applyBorder="1" applyAlignment="1">
      <alignment horizontal="center"/>
    </xf>
    <xf numFmtId="0" fontId="18" fillId="39" borderId="39" xfId="0" applyFont="1" applyFill="1" applyBorder="1" applyAlignment="1">
      <alignment/>
    </xf>
    <xf numFmtId="0" fontId="18" fillId="39" borderId="64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1" fillId="36" borderId="0" xfId="0" applyFont="1" applyFill="1" applyBorder="1" applyAlignment="1">
      <alignment horizontal="center"/>
    </xf>
    <xf numFmtId="0" fontId="11" fillId="36" borderId="22" xfId="0" applyFont="1" applyFill="1" applyBorder="1" applyAlignment="1">
      <alignment horizontal="center"/>
    </xf>
    <xf numFmtId="0" fontId="11" fillId="36" borderId="0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39" borderId="0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39" borderId="39" xfId="0" applyFont="1" applyFill="1" applyBorder="1" applyAlignment="1">
      <alignment horizontal="center"/>
    </xf>
    <xf numFmtId="0" fontId="11" fillId="39" borderId="64" xfId="0" applyFont="1" applyFill="1" applyBorder="1" applyAlignment="1">
      <alignment horizontal="center"/>
    </xf>
    <xf numFmtId="0" fontId="15" fillId="36" borderId="0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left"/>
    </xf>
    <xf numFmtId="0" fontId="15" fillId="0" borderId="23" xfId="0" applyFont="1" applyFill="1" applyBorder="1" applyAlignment="1">
      <alignment horizontal="center"/>
    </xf>
    <xf numFmtId="0" fontId="11" fillId="39" borderId="79" xfId="0" applyFont="1" applyFill="1" applyBorder="1" applyAlignment="1">
      <alignment/>
    </xf>
    <xf numFmtId="0" fontId="11" fillId="39" borderId="79" xfId="0" applyFont="1" applyFill="1" applyBorder="1" applyAlignment="1">
      <alignment horizontal="center"/>
    </xf>
    <xf numFmtId="0" fontId="15" fillId="0" borderId="79" xfId="0" applyFont="1" applyFill="1" applyBorder="1" applyAlignment="1">
      <alignment horizontal="center"/>
    </xf>
    <xf numFmtId="0" fontId="11" fillId="39" borderId="76" xfId="0" applyFont="1" applyFill="1" applyBorder="1" applyAlignment="1">
      <alignment horizontal="center"/>
    </xf>
    <xf numFmtId="0" fontId="15" fillId="39" borderId="0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8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57" xfId="0" applyFont="1" applyFill="1" applyBorder="1" applyAlignment="1">
      <alignment horizontal="center"/>
    </xf>
    <xf numFmtId="0" fontId="1" fillId="0" borderId="52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0" fontId="1" fillId="0" borderId="84" xfId="0" applyFont="1" applyFill="1" applyBorder="1" applyAlignment="1">
      <alignment horizontal="center"/>
    </xf>
    <xf numFmtId="0" fontId="1" fillId="0" borderId="81" xfId="0" applyFont="1" applyFill="1" applyBorder="1" applyAlignment="1">
      <alignment/>
    </xf>
    <xf numFmtId="0" fontId="1" fillId="0" borderId="85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84" xfId="0" applyFont="1" applyFill="1" applyBorder="1" applyAlignment="1">
      <alignment/>
    </xf>
    <xf numFmtId="0" fontId="5" fillId="0" borderId="87" xfId="0" applyFont="1" applyFill="1" applyBorder="1" applyAlignment="1">
      <alignment/>
    </xf>
    <xf numFmtId="0" fontId="5" fillId="0" borderId="88" xfId="0" applyFont="1" applyFill="1" applyBorder="1" applyAlignment="1">
      <alignment/>
    </xf>
    <xf numFmtId="0" fontId="5" fillId="0" borderId="81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66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1" fillId="0" borderId="83" xfId="0" applyFont="1" applyFill="1" applyBorder="1" applyAlignment="1">
      <alignment horizontal="center"/>
    </xf>
    <xf numFmtId="0" fontId="1" fillId="0" borderId="89" xfId="0" applyFont="1" applyFill="1" applyBorder="1" applyAlignment="1">
      <alignment/>
    </xf>
    <xf numFmtId="0" fontId="1" fillId="0" borderId="69" xfId="0" applyFont="1" applyFill="1" applyBorder="1" applyAlignment="1">
      <alignment/>
    </xf>
    <xf numFmtId="0" fontId="5" fillId="0" borderId="67" xfId="0" applyFont="1" applyFill="1" applyBorder="1" applyAlignment="1">
      <alignment/>
    </xf>
    <xf numFmtId="0" fontId="5" fillId="0" borderId="83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78" xfId="0" applyFont="1" applyFill="1" applyBorder="1" applyAlignment="1">
      <alignment/>
    </xf>
    <xf numFmtId="0" fontId="5" fillId="0" borderId="8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5" fillId="0" borderId="45" xfId="0" applyFont="1" applyFill="1" applyBorder="1" applyAlignment="1">
      <alignment horizontal="center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64" xfId="0" applyFont="1" applyFill="1" applyBorder="1" applyAlignment="1" applyProtection="1">
      <alignment horizontal="center" vertical="center"/>
      <protection locked="0"/>
    </xf>
    <xf numFmtId="0" fontId="1" fillId="0" borderId="77" xfId="0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0" borderId="62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64" xfId="0" applyFont="1" applyFill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76" xfId="0" applyFont="1" applyFill="1" applyBorder="1" applyAlignment="1" applyProtection="1">
      <alignment horizontal="center" vertical="center"/>
      <protection locked="0"/>
    </xf>
    <xf numFmtId="0" fontId="3" fillId="0" borderId="72" xfId="0" applyFont="1" applyFill="1" applyBorder="1" applyAlignment="1" applyProtection="1">
      <alignment horizontal="center" vertical="center"/>
      <protection locked="0"/>
    </xf>
    <xf numFmtId="0" fontId="3" fillId="0" borderId="77" xfId="0" applyFont="1" applyFill="1" applyBorder="1" applyAlignment="1" applyProtection="1">
      <alignment horizontal="center" vertical="center"/>
      <protection locked="0"/>
    </xf>
    <xf numFmtId="198" fontId="1" fillId="0" borderId="61" xfId="0" applyNumberFormat="1" applyFont="1" applyFill="1" applyBorder="1" applyAlignment="1" applyProtection="1">
      <alignment horizontal="center"/>
      <protection locked="0"/>
    </xf>
    <xf numFmtId="198" fontId="1" fillId="0" borderId="33" xfId="0" applyNumberFormat="1" applyFont="1" applyFill="1" applyBorder="1" applyAlignment="1" applyProtection="1">
      <alignment horizontal="center"/>
      <protection locked="0"/>
    </xf>
    <xf numFmtId="198" fontId="1" fillId="0" borderId="61" xfId="0" applyNumberFormat="1" applyFont="1" applyFill="1" applyBorder="1" applyAlignment="1" applyProtection="1">
      <alignment horizontal="center" vertical="center"/>
      <protection locked="0"/>
    </xf>
    <xf numFmtId="198" fontId="1" fillId="0" borderId="17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F-3-99-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303"/>
  <sheetViews>
    <sheetView tabSelected="1" view="pageBreakPreview" zoomScale="86" zoomScaleSheetLayoutView="86" zoomScalePageLayoutView="0" workbookViewId="0" topLeftCell="A1">
      <selection activeCell="A1" sqref="A1"/>
    </sheetView>
  </sheetViews>
  <sheetFormatPr defaultColWidth="9.00390625" defaultRowHeight="12.75"/>
  <cols>
    <col min="1" max="1" width="7.00390625" style="4" customWidth="1"/>
    <col min="2" max="2" width="16.125" style="4" customWidth="1"/>
    <col min="3" max="3" width="8.75390625" style="4" customWidth="1"/>
    <col min="4" max="5" width="8.375" style="4" customWidth="1"/>
    <col min="6" max="6" width="8.25390625" style="4" customWidth="1"/>
    <col min="7" max="7" width="8.875" style="4" customWidth="1"/>
    <col min="8" max="9" width="7.875" style="4" customWidth="1"/>
    <col min="10" max="10" width="8.25390625" style="4" customWidth="1"/>
    <col min="11" max="11" width="7.875" style="4" customWidth="1"/>
    <col min="12" max="12" width="8.50390625" style="4" customWidth="1"/>
    <col min="13" max="13" width="8.625" style="4" customWidth="1"/>
    <col min="14" max="14" width="7.875" style="4" customWidth="1"/>
    <col min="15" max="15" width="7.75390625" style="4" customWidth="1"/>
    <col min="16" max="16" width="8.25390625" style="4" customWidth="1"/>
    <col min="17" max="17" width="8.75390625" style="4" customWidth="1"/>
    <col min="18" max="18" width="7.875" style="4" customWidth="1"/>
    <col min="19" max="19" width="8.75390625" style="1" customWidth="1"/>
    <col min="20" max="20" width="8.625" style="1" customWidth="1"/>
    <col min="21" max="26" width="9.375" style="1" customWidth="1"/>
    <col min="27" max="27" width="9.00390625" style="1" customWidth="1"/>
    <col min="28" max="28" width="4.75390625" style="1" customWidth="1"/>
    <col min="29" max="29" width="26.625" style="1" customWidth="1"/>
    <col min="30" max="30" width="5.125" style="1" customWidth="1"/>
    <col min="31" max="41" width="9.00390625" style="1" customWidth="1"/>
    <col min="42" max="42" width="4.25390625" style="1" customWidth="1"/>
    <col min="43" max="43" width="18.375" style="1" customWidth="1"/>
    <col min="44" max="53" width="9.00390625" style="1" customWidth="1"/>
    <col min="54" max="54" width="4.25390625" style="1" customWidth="1"/>
    <col min="55" max="55" width="33.25390625" style="1" customWidth="1"/>
    <col min="56" max="66" width="9.00390625" style="1" customWidth="1"/>
    <col min="67" max="67" width="4.375" style="1" customWidth="1"/>
    <col min="68" max="68" width="38.375" style="1" customWidth="1"/>
    <col min="69" max="69" width="8.375" style="1" customWidth="1"/>
    <col min="70" max="72" width="9.00390625" style="1" customWidth="1"/>
    <col min="73" max="73" width="8.25390625" style="1" customWidth="1"/>
    <col min="74" max="74" width="9.00390625" style="1" customWidth="1"/>
    <col min="75" max="75" width="8.875" style="1" customWidth="1"/>
    <col min="76" max="76" width="7.125" style="1" customWidth="1"/>
    <col min="77" max="80" width="9.00390625" style="1" customWidth="1"/>
    <col min="81" max="81" width="46.50390625" style="1" customWidth="1"/>
    <col min="82" max="16384" width="9.00390625" style="1" customWidth="1"/>
  </cols>
  <sheetData>
    <row r="1" spans="1:79" ht="16.5" thickBot="1">
      <c r="A1" s="1"/>
      <c r="B1" s="2" t="s">
        <v>0</v>
      </c>
      <c r="C1" s="3"/>
      <c r="G1" s="5"/>
      <c r="I1" s="5" t="s">
        <v>1</v>
      </c>
      <c r="P1" s="1"/>
      <c r="Q1" s="1"/>
      <c r="R1" s="1"/>
      <c r="U1" s="6"/>
      <c r="AA1" s="6"/>
      <c r="AB1" s="4"/>
      <c r="AC1" s="7"/>
      <c r="AD1" s="8"/>
      <c r="AE1" s="4"/>
      <c r="AF1" s="9" t="s">
        <v>2</v>
      </c>
      <c r="AG1" s="4"/>
      <c r="AH1" s="4"/>
      <c r="AI1" s="4"/>
      <c r="AJ1" s="4"/>
      <c r="AK1" s="4"/>
      <c r="AL1" s="4"/>
      <c r="AP1" s="4"/>
      <c r="AQ1" s="7"/>
      <c r="AR1" s="7"/>
      <c r="AS1" s="5" t="s">
        <v>3</v>
      </c>
      <c r="AT1" s="4"/>
      <c r="AU1" s="4"/>
      <c r="AV1" s="5"/>
      <c r="AW1" s="4"/>
      <c r="AX1" s="4"/>
      <c r="AY1" s="4"/>
      <c r="AZ1" s="4"/>
      <c r="BA1" s="10"/>
      <c r="BN1" s="10"/>
      <c r="BP1" s="11" t="s">
        <v>4</v>
      </c>
      <c r="CA1" s="12"/>
    </row>
    <row r="2" spans="3:89" ht="16.5" thickBot="1">
      <c r="C2" s="13"/>
      <c r="G2" s="5"/>
      <c r="I2" s="5" t="s">
        <v>326</v>
      </c>
      <c r="P2" s="1"/>
      <c r="Q2" s="1"/>
      <c r="R2" s="1"/>
      <c r="U2" s="6"/>
      <c r="AA2" s="6"/>
      <c r="AB2" s="4"/>
      <c r="AC2" s="4"/>
      <c r="AD2" s="8"/>
      <c r="AE2" s="4"/>
      <c r="AF2" s="5" t="s">
        <v>5</v>
      </c>
      <c r="AG2" s="4"/>
      <c r="AH2" s="4"/>
      <c r="AI2" s="4"/>
      <c r="AJ2" s="4"/>
      <c r="AK2" s="4"/>
      <c r="AL2" s="4"/>
      <c r="AP2" s="4"/>
      <c r="AQ2" s="4"/>
      <c r="AR2" s="4"/>
      <c r="AS2" s="5" t="s">
        <v>6</v>
      </c>
      <c r="AT2" s="4"/>
      <c r="AU2" s="4"/>
      <c r="AV2" s="5"/>
      <c r="AW2" s="4"/>
      <c r="AX2" s="4"/>
      <c r="AY2" s="4"/>
      <c r="AZ2" s="4"/>
      <c r="BA2" s="10"/>
      <c r="BC2" s="11" t="s">
        <v>7</v>
      </c>
      <c r="BN2" s="10"/>
      <c r="BP2" s="11" t="s">
        <v>8</v>
      </c>
      <c r="CA2" s="12"/>
      <c r="CB2" s="14" t="s">
        <v>9</v>
      </c>
      <c r="CC2" s="14" t="s">
        <v>10</v>
      </c>
      <c r="CH2" s="15"/>
      <c r="CI2" s="15"/>
      <c r="CJ2" s="15"/>
      <c r="CK2" s="15"/>
    </row>
    <row r="3" spans="3:89" ht="16.5" thickBot="1">
      <c r="C3" s="13"/>
      <c r="P3" s="1"/>
      <c r="Q3" s="1"/>
      <c r="R3" s="1"/>
      <c r="U3" s="6"/>
      <c r="AA3" s="6"/>
      <c r="AB3" s="4"/>
      <c r="AC3" s="4"/>
      <c r="AD3" s="8"/>
      <c r="AE3" s="4"/>
      <c r="AF3" s="4"/>
      <c r="AG3" s="4"/>
      <c r="AH3" s="4"/>
      <c r="AI3" s="4"/>
      <c r="AJ3" s="4"/>
      <c r="AK3" s="4"/>
      <c r="AL3" s="4"/>
      <c r="AP3" s="4"/>
      <c r="AQ3" s="4"/>
      <c r="AR3" s="4"/>
      <c r="AS3" s="8"/>
      <c r="AT3" s="4"/>
      <c r="AU3" s="4"/>
      <c r="AV3" s="4"/>
      <c r="AW3" s="4"/>
      <c r="AX3" s="4"/>
      <c r="AY3" s="4"/>
      <c r="AZ3" s="4"/>
      <c r="BA3" s="10"/>
      <c r="BB3" s="16"/>
      <c r="BC3" s="17"/>
      <c r="BD3" s="18" t="s">
        <v>11</v>
      </c>
      <c r="BE3" s="17"/>
      <c r="BF3" s="19"/>
      <c r="BG3" s="19" t="s">
        <v>12</v>
      </c>
      <c r="BH3" s="19"/>
      <c r="BI3" s="19"/>
      <c r="BJ3" s="20"/>
      <c r="BK3" s="20" t="s">
        <v>13</v>
      </c>
      <c r="BN3" s="10"/>
      <c r="BO3" s="16"/>
      <c r="BP3" s="16"/>
      <c r="BQ3" s="19"/>
      <c r="BR3" s="21" t="s">
        <v>14</v>
      </c>
      <c r="BS3" s="20"/>
      <c r="BT3" s="17"/>
      <c r="BU3" s="21" t="s">
        <v>15</v>
      </c>
      <c r="BV3" s="19"/>
      <c r="BW3" s="17"/>
      <c r="BX3" s="21" t="s">
        <v>16</v>
      </c>
      <c r="BY3" s="20"/>
      <c r="CA3" s="12"/>
      <c r="CB3" s="22"/>
      <c r="CC3" s="22"/>
      <c r="CD3" s="23" t="s">
        <v>17</v>
      </c>
      <c r="CE3" s="23" t="s">
        <v>18</v>
      </c>
      <c r="CF3" s="24" t="s">
        <v>19</v>
      </c>
      <c r="CG3" s="25"/>
      <c r="CH3" s="26" t="s">
        <v>20</v>
      </c>
      <c r="CI3" s="27"/>
      <c r="CJ3" s="27"/>
      <c r="CK3" s="28"/>
    </row>
    <row r="4" spans="1:89" ht="16.5" thickBot="1">
      <c r="A4" s="16"/>
      <c r="B4" s="17"/>
      <c r="C4" s="29" t="s">
        <v>21</v>
      </c>
      <c r="D4" s="30"/>
      <c r="E4" s="31" t="s">
        <v>22</v>
      </c>
      <c r="F4" s="32"/>
      <c r="G4" s="33" t="s">
        <v>23</v>
      </c>
      <c r="H4" s="32"/>
      <c r="I4" s="33"/>
      <c r="J4" s="29" t="s">
        <v>24</v>
      </c>
      <c r="K4" s="30"/>
      <c r="L4" s="31" t="s">
        <v>22</v>
      </c>
      <c r="M4" s="34" t="s">
        <v>24</v>
      </c>
      <c r="N4" s="30"/>
      <c r="O4" s="31" t="s">
        <v>22</v>
      </c>
      <c r="P4" s="34" t="s">
        <v>25</v>
      </c>
      <c r="Q4" s="30"/>
      <c r="R4" s="31" t="s">
        <v>22</v>
      </c>
      <c r="S4" s="34" t="s">
        <v>26</v>
      </c>
      <c r="T4" s="35"/>
      <c r="U4" s="36"/>
      <c r="V4" s="37"/>
      <c r="W4" s="37"/>
      <c r="X4" s="37"/>
      <c r="Y4" s="37"/>
      <c r="Z4" s="37"/>
      <c r="AA4" s="6"/>
      <c r="AB4" s="16"/>
      <c r="AC4" s="38"/>
      <c r="AD4" s="39"/>
      <c r="AE4" s="40"/>
      <c r="AF4" s="41"/>
      <c r="AG4" s="42"/>
      <c r="AH4" s="32"/>
      <c r="AI4" s="32"/>
      <c r="AJ4" s="32"/>
      <c r="AK4" s="32"/>
      <c r="AL4" s="32"/>
      <c r="AM4" s="43"/>
      <c r="AN4" s="44"/>
      <c r="AP4" s="16"/>
      <c r="AQ4" s="38"/>
      <c r="AR4" s="38"/>
      <c r="AS4" s="42"/>
      <c r="AT4" s="32"/>
      <c r="AU4" s="32"/>
      <c r="AV4" s="32"/>
      <c r="AW4" s="43"/>
      <c r="AX4" s="43"/>
      <c r="AY4" s="43"/>
      <c r="AZ4" s="44"/>
      <c r="BA4" s="10"/>
      <c r="BB4" s="45"/>
      <c r="BC4" s="46"/>
      <c r="BD4" s="47" t="s">
        <v>27</v>
      </c>
      <c r="BE4" s="16" t="s">
        <v>28</v>
      </c>
      <c r="BF4" s="48"/>
      <c r="BG4" s="43" t="s">
        <v>23</v>
      </c>
      <c r="BH4" s="43"/>
      <c r="BI4" s="43"/>
      <c r="BJ4" s="44"/>
      <c r="BK4" s="49" t="s">
        <v>29</v>
      </c>
      <c r="BN4" s="10"/>
      <c r="BO4" s="45"/>
      <c r="BP4" s="45"/>
      <c r="BQ4" s="50"/>
      <c r="BR4" s="51" t="s">
        <v>30</v>
      </c>
      <c r="BS4" s="52"/>
      <c r="BT4" s="53"/>
      <c r="BU4" s="51" t="s">
        <v>31</v>
      </c>
      <c r="BV4" s="54"/>
      <c r="BW4" s="53"/>
      <c r="BX4" s="51" t="s">
        <v>32</v>
      </c>
      <c r="BY4" s="52"/>
      <c r="CA4" s="12"/>
      <c r="CB4" s="55" t="s">
        <v>11</v>
      </c>
      <c r="CC4" s="56"/>
      <c r="CD4" s="57" t="s">
        <v>33</v>
      </c>
      <c r="CE4" s="57" t="s">
        <v>34</v>
      </c>
      <c r="CF4" s="58" t="s">
        <v>35</v>
      </c>
      <c r="CG4" s="59" t="s">
        <v>36</v>
      </c>
      <c r="CH4" s="23" t="s">
        <v>17</v>
      </c>
      <c r="CI4" s="23" t="s">
        <v>18</v>
      </c>
      <c r="CJ4" s="24" t="s">
        <v>19</v>
      </c>
      <c r="CK4" s="25"/>
    </row>
    <row r="5" spans="1:89" ht="16.5" thickBot="1">
      <c r="A5" s="60" t="s">
        <v>11</v>
      </c>
      <c r="B5" s="61" t="s">
        <v>37</v>
      </c>
      <c r="C5" s="62" t="s">
        <v>28</v>
      </c>
      <c r="D5" s="63"/>
      <c r="E5" s="64" t="s">
        <v>38</v>
      </c>
      <c r="F5" s="65" t="s">
        <v>39</v>
      </c>
      <c r="G5" s="66"/>
      <c r="H5" s="67" t="s">
        <v>40</v>
      </c>
      <c r="I5" s="63"/>
      <c r="J5" s="62" t="s">
        <v>41</v>
      </c>
      <c r="K5" s="63"/>
      <c r="L5" s="64" t="s">
        <v>38</v>
      </c>
      <c r="M5" s="65" t="s">
        <v>42</v>
      </c>
      <c r="N5" s="63"/>
      <c r="O5" s="64" t="s">
        <v>38</v>
      </c>
      <c r="P5" s="65" t="s">
        <v>43</v>
      </c>
      <c r="Q5" s="63"/>
      <c r="R5" s="64" t="s">
        <v>38</v>
      </c>
      <c r="S5" s="65" t="s">
        <v>44</v>
      </c>
      <c r="T5" s="66"/>
      <c r="U5" s="68"/>
      <c r="V5" s="69"/>
      <c r="W5" s="69"/>
      <c r="X5" s="69"/>
      <c r="Y5" s="69"/>
      <c r="Z5" s="69"/>
      <c r="AA5" s="6"/>
      <c r="AB5" s="60" t="s">
        <v>45</v>
      </c>
      <c r="AC5" s="61" t="s">
        <v>46</v>
      </c>
      <c r="AD5" s="70" t="s">
        <v>47</v>
      </c>
      <c r="AE5" s="71"/>
      <c r="AF5" s="70" t="s">
        <v>48</v>
      </c>
      <c r="AG5" s="29"/>
      <c r="AH5" s="72"/>
      <c r="AI5" s="29"/>
      <c r="AJ5" s="72"/>
      <c r="AK5" s="29"/>
      <c r="AL5" s="72"/>
      <c r="AM5" s="29"/>
      <c r="AN5" s="72"/>
      <c r="AO5" s="69"/>
      <c r="AP5" s="60" t="s">
        <v>45</v>
      </c>
      <c r="AQ5" s="61" t="s">
        <v>46</v>
      </c>
      <c r="AR5" s="61"/>
      <c r="AS5" s="73" t="s">
        <v>49</v>
      </c>
      <c r="AT5" s="74"/>
      <c r="AU5" s="73" t="s">
        <v>50</v>
      </c>
      <c r="AV5" s="74"/>
      <c r="AW5" s="73" t="s">
        <v>51</v>
      </c>
      <c r="AX5" s="74"/>
      <c r="AY5" s="73" t="s">
        <v>52</v>
      </c>
      <c r="AZ5" s="74"/>
      <c r="BA5" s="10"/>
      <c r="BB5" s="45"/>
      <c r="BC5" s="46"/>
      <c r="BD5" s="47"/>
      <c r="BE5" s="45"/>
      <c r="BF5" s="1" t="s">
        <v>53</v>
      </c>
      <c r="BG5" s="1" t="s">
        <v>54</v>
      </c>
      <c r="BH5" s="1" t="s">
        <v>55</v>
      </c>
      <c r="BI5" s="1" t="s">
        <v>56</v>
      </c>
      <c r="BJ5" s="49" t="s">
        <v>57</v>
      </c>
      <c r="BK5" s="49" t="s">
        <v>58</v>
      </c>
      <c r="BL5" s="18" t="s">
        <v>59</v>
      </c>
      <c r="BM5" s="75" t="s">
        <v>60</v>
      </c>
      <c r="BN5" s="10"/>
      <c r="BO5" s="45"/>
      <c r="BP5" s="45" t="s">
        <v>61</v>
      </c>
      <c r="BQ5" s="49" t="s">
        <v>62</v>
      </c>
      <c r="BR5" s="45" t="s">
        <v>63</v>
      </c>
      <c r="BS5" s="45" t="s">
        <v>28</v>
      </c>
      <c r="BT5" s="16" t="s">
        <v>62</v>
      </c>
      <c r="BU5" s="16" t="s">
        <v>63</v>
      </c>
      <c r="BV5" s="16" t="s">
        <v>28</v>
      </c>
      <c r="BW5" s="45" t="s">
        <v>62</v>
      </c>
      <c r="BX5" s="45" t="s">
        <v>63</v>
      </c>
      <c r="BY5" s="45" t="s">
        <v>28</v>
      </c>
      <c r="CA5" s="76"/>
      <c r="CB5" s="55" t="s">
        <v>27</v>
      </c>
      <c r="CC5" s="56"/>
      <c r="CD5" s="57"/>
      <c r="CE5" s="57" t="s">
        <v>64</v>
      </c>
      <c r="CF5" s="77"/>
      <c r="CG5" s="78" t="s">
        <v>53</v>
      </c>
      <c r="CH5" s="57" t="s">
        <v>33</v>
      </c>
      <c r="CI5" s="57" t="s">
        <v>34</v>
      </c>
      <c r="CJ5" s="58" t="s">
        <v>35</v>
      </c>
      <c r="CK5" s="59" t="s">
        <v>36</v>
      </c>
    </row>
    <row r="6" spans="1:89" ht="16.5" thickBot="1">
      <c r="A6" s="60" t="s">
        <v>27</v>
      </c>
      <c r="B6" s="60" t="s">
        <v>65</v>
      </c>
      <c r="C6" s="79" t="s">
        <v>66</v>
      </c>
      <c r="D6" s="80" t="s">
        <v>67</v>
      </c>
      <c r="E6" s="64" t="s">
        <v>13</v>
      </c>
      <c r="F6" s="79" t="s">
        <v>68</v>
      </c>
      <c r="G6" s="81" t="s">
        <v>67</v>
      </c>
      <c r="H6" s="79" t="s">
        <v>68</v>
      </c>
      <c r="I6" s="81" t="s">
        <v>67</v>
      </c>
      <c r="J6" s="79" t="s">
        <v>66</v>
      </c>
      <c r="K6" s="80" t="s">
        <v>67</v>
      </c>
      <c r="L6" s="64" t="s">
        <v>13</v>
      </c>
      <c r="M6" s="79" t="s">
        <v>66</v>
      </c>
      <c r="N6" s="80" t="s">
        <v>67</v>
      </c>
      <c r="O6" s="64" t="s">
        <v>13</v>
      </c>
      <c r="P6" s="79" t="s">
        <v>66</v>
      </c>
      <c r="Q6" s="80" t="s">
        <v>67</v>
      </c>
      <c r="R6" s="64" t="s">
        <v>13</v>
      </c>
      <c r="S6" s="79" t="s">
        <v>66</v>
      </c>
      <c r="T6" s="81" t="s">
        <v>67</v>
      </c>
      <c r="U6" s="68"/>
      <c r="V6" s="69"/>
      <c r="W6" s="69"/>
      <c r="X6" s="69"/>
      <c r="Y6" s="69"/>
      <c r="Z6" s="69"/>
      <c r="AA6" s="6"/>
      <c r="AB6" s="60" t="s">
        <v>69</v>
      </c>
      <c r="AC6" s="61" t="s">
        <v>70</v>
      </c>
      <c r="AD6" s="70" t="s">
        <v>27</v>
      </c>
      <c r="AE6" s="82" t="s">
        <v>71</v>
      </c>
      <c r="AF6" s="70" t="s">
        <v>72</v>
      </c>
      <c r="AG6" s="83" t="s">
        <v>73</v>
      </c>
      <c r="AH6" s="84"/>
      <c r="AI6" s="83" t="s">
        <v>74</v>
      </c>
      <c r="AJ6" s="84"/>
      <c r="AK6" s="83" t="s">
        <v>75</v>
      </c>
      <c r="AL6" s="84"/>
      <c r="AM6" s="83" t="s">
        <v>76</v>
      </c>
      <c r="AN6" s="84"/>
      <c r="AO6" s="69"/>
      <c r="AP6" s="60" t="s">
        <v>69</v>
      </c>
      <c r="AQ6" s="61" t="s">
        <v>70</v>
      </c>
      <c r="AR6" s="61"/>
      <c r="AS6" s="83" t="s">
        <v>77</v>
      </c>
      <c r="AT6" s="84"/>
      <c r="AU6" s="83" t="s">
        <v>78</v>
      </c>
      <c r="AV6" s="84"/>
      <c r="AW6" s="83" t="s">
        <v>79</v>
      </c>
      <c r="AX6" s="84"/>
      <c r="AY6" s="83" t="s">
        <v>80</v>
      </c>
      <c r="AZ6" s="84"/>
      <c r="BA6" s="10"/>
      <c r="BB6" s="85">
        <v>1</v>
      </c>
      <c r="BC6" s="86" t="s">
        <v>81</v>
      </c>
      <c r="BD6" s="87">
        <v>1870</v>
      </c>
      <c r="BE6" s="88"/>
      <c r="BF6" s="89"/>
      <c r="BG6" s="90"/>
      <c r="BH6" s="90"/>
      <c r="BI6" s="90"/>
      <c r="BJ6" s="87"/>
      <c r="BK6" s="91"/>
      <c r="BL6" s="92" t="s">
        <v>82</v>
      </c>
      <c r="BM6" s="93" t="s">
        <v>83</v>
      </c>
      <c r="BN6" s="10"/>
      <c r="BO6" s="45"/>
      <c r="BP6" s="45"/>
      <c r="BQ6" s="49" t="s">
        <v>84</v>
      </c>
      <c r="BR6" s="45" t="s">
        <v>84</v>
      </c>
      <c r="BS6" s="45"/>
      <c r="BT6" s="45" t="s">
        <v>84</v>
      </c>
      <c r="BU6" s="45" t="s">
        <v>84</v>
      </c>
      <c r="BV6" s="45"/>
      <c r="BW6" s="45" t="s">
        <v>84</v>
      </c>
      <c r="BX6" s="45" t="s">
        <v>84</v>
      </c>
      <c r="BY6" s="45"/>
      <c r="CA6" s="76"/>
      <c r="CB6" s="94"/>
      <c r="CC6" s="56"/>
      <c r="CD6" s="57"/>
      <c r="CE6" s="57"/>
      <c r="CF6" s="77"/>
      <c r="CG6" s="78"/>
      <c r="CH6" s="57"/>
      <c r="CI6" s="57" t="s">
        <v>64</v>
      </c>
      <c r="CJ6" s="77"/>
      <c r="CK6" s="78" t="s">
        <v>53</v>
      </c>
    </row>
    <row r="7" spans="1:89" ht="16.5" thickBot="1">
      <c r="A7" s="45"/>
      <c r="B7" s="60"/>
      <c r="C7" s="79" t="s">
        <v>85</v>
      </c>
      <c r="D7" s="95" t="s">
        <v>86</v>
      </c>
      <c r="E7" s="70" t="s">
        <v>87</v>
      </c>
      <c r="F7" s="79" t="s">
        <v>88</v>
      </c>
      <c r="G7" s="96" t="s">
        <v>86</v>
      </c>
      <c r="H7" s="79" t="s">
        <v>88</v>
      </c>
      <c r="I7" s="96" t="s">
        <v>86</v>
      </c>
      <c r="J7" s="79" t="s">
        <v>85</v>
      </c>
      <c r="K7" s="95" t="s">
        <v>86</v>
      </c>
      <c r="L7" s="70" t="s">
        <v>87</v>
      </c>
      <c r="M7" s="79" t="s">
        <v>85</v>
      </c>
      <c r="N7" s="95" t="s">
        <v>86</v>
      </c>
      <c r="O7" s="70" t="s">
        <v>87</v>
      </c>
      <c r="P7" s="79" t="s">
        <v>85</v>
      </c>
      <c r="Q7" s="95" t="s">
        <v>86</v>
      </c>
      <c r="R7" s="70" t="s">
        <v>87</v>
      </c>
      <c r="S7" s="79" t="s">
        <v>85</v>
      </c>
      <c r="T7" s="96" t="s">
        <v>86</v>
      </c>
      <c r="U7" s="97"/>
      <c r="V7" s="98"/>
      <c r="W7" s="98"/>
      <c r="X7" s="98"/>
      <c r="Y7" s="98"/>
      <c r="Z7" s="98"/>
      <c r="AA7" s="6"/>
      <c r="AB7" s="45"/>
      <c r="AC7" s="61"/>
      <c r="AD7" s="99"/>
      <c r="AE7" s="70"/>
      <c r="AF7" s="99" t="s">
        <v>58</v>
      </c>
      <c r="AG7" s="100" t="s">
        <v>71</v>
      </c>
      <c r="AH7" s="100" t="s">
        <v>48</v>
      </c>
      <c r="AI7" s="100" t="s">
        <v>71</v>
      </c>
      <c r="AJ7" s="100" t="s">
        <v>48</v>
      </c>
      <c r="AK7" s="100" t="s">
        <v>71</v>
      </c>
      <c r="AL7" s="100" t="s">
        <v>48</v>
      </c>
      <c r="AM7" s="100" t="s">
        <v>71</v>
      </c>
      <c r="AN7" s="100" t="s">
        <v>48</v>
      </c>
      <c r="AO7" s="98"/>
      <c r="AP7" s="45"/>
      <c r="AQ7" s="61"/>
      <c r="AR7" s="61"/>
      <c r="AS7" s="100" t="s">
        <v>71</v>
      </c>
      <c r="AT7" s="100" t="s">
        <v>48</v>
      </c>
      <c r="AU7" s="100" t="s">
        <v>71</v>
      </c>
      <c r="AV7" s="100" t="s">
        <v>48</v>
      </c>
      <c r="AW7" s="100" t="s">
        <v>71</v>
      </c>
      <c r="AX7" s="100" t="s">
        <v>48</v>
      </c>
      <c r="AY7" s="100" t="s">
        <v>89</v>
      </c>
      <c r="AZ7" s="100" t="s">
        <v>90</v>
      </c>
      <c r="BA7" s="10"/>
      <c r="BB7" s="101">
        <v>2</v>
      </c>
      <c r="BC7" s="102" t="s">
        <v>91</v>
      </c>
      <c r="BD7" s="103">
        <v>1880</v>
      </c>
      <c r="BE7" s="104"/>
      <c r="BF7" s="105"/>
      <c r="BG7" s="106"/>
      <c r="BH7" s="106"/>
      <c r="BI7" s="106"/>
      <c r="BJ7" s="103"/>
      <c r="BK7" s="107"/>
      <c r="BL7" s="108">
        <f>AW12</f>
        <v>49369</v>
      </c>
      <c r="BM7" s="109">
        <f>BL7-BE7</f>
        <v>49369</v>
      </c>
      <c r="BN7" s="10"/>
      <c r="BO7" s="110">
        <v>1</v>
      </c>
      <c r="BP7" s="111">
        <v>2</v>
      </c>
      <c r="BQ7" s="111">
        <v>3</v>
      </c>
      <c r="BR7" s="111">
        <v>4</v>
      </c>
      <c r="BS7" s="111">
        <v>5</v>
      </c>
      <c r="BT7" s="111">
        <v>6</v>
      </c>
      <c r="BU7" s="111">
        <v>7</v>
      </c>
      <c r="BV7" s="111">
        <v>8</v>
      </c>
      <c r="BW7" s="111">
        <v>9</v>
      </c>
      <c r="BX7" s="111">
        <v>10</v>
      </c>
      <c r="BY7" s="112">
        <v>11</v>
      </c>
      <c r="CA7" s="113"/>
      <c r="CB7" s="114" t="s">
        <v>92</v>
      </c>
      <c r="CC7" s="114" t="s">
        <v>93</v>
      </c>
      <c r="CD7" s="115">
        <v>1</v>
      </c>
      <c r="CE7" s="115">
        <v>2</v>
      </c>
      <c r="CF7" s="116">
        <v>3</v>
      </c>
      <c r="CG7" s="117">
        <v>4</v>
      </c>
      <c r="CH7" s="118">
        <v>5</v>
      </c>
      <c r="CI7" s="118">
        <v>6</v>
      </c>
      <c r="CJ7" s="119">
        <v>7</v>
      </c>
      <c r="CK7" s="120">
        <v>8</v>
      </c>
    </row>
    <row r="8" spans="1:89" ht="16.5" thickBot="1">
      <c r="A8" s="121"/>
      <c r="B8" s="122"/>
      <c r="C8" s="123" t="s">
        <v>94</v>
      </c>
      <c r="D8" s="124" t="s">
        <v>95</v>
      </c>
      <c r="E8" s="125" t="s">
        <v>96</v>
      </c>
      <c r="F8" s="123" t="s">
        <v>97</v>
      </c>
      <c r="G8" s="126" t="s">
        <v>95</v>
      </c>
      <c r="H8" s="123" t="s">
        <v>97</v>
      </c>
      <c r="I8" s="126" t="s">
        <v>95</v>
      </c>
      <c r="J8" s="123" t="s">
        <v>94</v>
      </c>
      <c r="K8" s="124" t="s">
        <v>95</v>
      </c>
      <c r="L8" s="125" t="s">
        <v>96</v>
      </c>
      <c r="M8" s="123" t="s">
        <v>94</v>
      </c>
      <c r="N8" s="124" t="s">
        <v>95</v>
      </c>
      <c r="O8" s="125" t="s">
        <v>96</v>
      </c>
      <c r="P8" s="123" t="s">
        <v>94</v>
      </c>
      <c r="Q8" s="124" t="s">
        <v>95</v>
      </c>
      <c r="R8" s="125" t="s">
        <v>96</v>
      </c>
      <c r="S8" s="123" t="s">
        <v>94</v>
      </c>
      <c r="T8" s="126" t="s">
        <v>95</v>
      </c>
      <c r="U8" s="97"/>
      <c r="V8" s="98"/>
      <c r="W8" s="98"/>
      <c r="X8" s="98"/>
      <c r="Y8" s="98"/>
      <c r="Z8" s="98"/>
      <c r="AA8" s="6"/>
      <c r="AB8" s="127">
        <v>1</v>
      </c>
      <c r="AC8" s="128">
        <v>2</v>
      </c>
      <c r="AD8" s="129">
        <v>3</v>
      </c>
      <c r="AE8" s="129">
        <v>4</v>
      </c>
      <c r="AF8" s="129">
        <v>5</v>
      </c>
      <c r="AG8" s="129">
        <v>6</v>
      </c>
      <c r="AH8" s="129">
        <v>7</v>
      </c>
      <c r="AI8" s="129">
        <v>8</v>
      </c>
      <c r="AJ8" s="129">
        <v>9</v>
      </c>
      <c r="AK8" s="129">
        <v>10</v>
      </c>
      <c r="AL8" s="129">
        <v>11</v>
      </c>
      <c r="AM8" s="128">
        <v>12</v>
      </c>
      <c r="AN8" s="130">
        <v>13</v>
      </c>
      <c r="AO8" s="131"/>
      <c r="AP8" s="127">
        <v>1</v>
      </c>
      <c r="AQ8" s="128">
        <v>2</v>
      </c>
      <c r="AR8" s="129">
        <v>3</v>
      </c>
      <c r="AS8" s="129">
        <v>4</v>
      </c>
      <c r="AT8" s="129">
        <v>5</v>
      </c>
      <c r="AU8" s="129">
        <v>6</v>
      </c>
      <c r="AV8" s="129">
        <v>7</v>
      </c>
      <c r="AW8" s="129">
        <v>8</v>
      </c>
      <c r="AX8" s="129">
        <v>9</v>
      </c>
      <c r="AY8" s="129">
        <v>10</v>
      </c>
      <c r="AZ8" s="129">
        <v>11</v>
      </c>
      <c r="BA8" s="10"/>
      <c r="BB8" s="101"/>
      <c r="BC8" s="102" t="s">
        <v>98</v>
      </c>
      <c r="BD8" s="103">
        <v>1881</v>
      </c>
      <c r="BE8" s="104"/>
      <c r="BF8" s="105"/>
      <c r="BG8" s="106"/>
      <c r="BH8" s="106"/>
      <c r="BI8" s="106"/>
      <c r="BJ8" s="103"/>
      <c r="BK8" s="107"/>
      <c r="BL8" s="132">
        <f>AW13</f>
        <v>19295</v>
      </c>
      <c r="BM8" s="133">
        <f>BL8-BF7</f>
        <v>19295</v>
      </c>
      <c r="BN8" s="10"/>
      <c r="BO8" s="134">
        <v>1</v>
      </c>
      <c r="BP8" s="135" t="s">
        <v>99</v>
      </c>
      <c r="BQ8" s="17"/>
      <c r="BR8" s="19"/>
      <c r="BS8" s="20"/>
      <c r="BT8" s="136"/>
      <c r="BU8" s="137"/>
      <c r="BV8" s="138"/>
      <c r="BW8" s="131"/>
      <c r="BX8" s="131"/>
      <c r="BY8" s="139"/>
      <c r="BZ8" s="131"/>
      <c r="CA8" s="140"/>
      <c r="CB8" s="141">
        <v>1000</v>
      </c>
      <c r="CC8" s="142" t="s">
        <v>100</v>
      </c>
      <c r="CD8" s="143">
        <f>CD10+CD17+CD38</f>
        <v>1063.9</v>
      </c>
      <c r="CE8" s="144">
        <f>CE10+CE17+CE38</f>
        <v>123783</v>
      </c>
      <c r="CF8" s="144">
        <f>CF10+CF17+CF38</f>
        <v>96219</v>
      </c>
      <c r="CG8" s="145">
        <f>CG10+CG17+CG38</f>
        <v>44768</v>
      </c>
      <c r="CH8" s="146"/>
      <c r="CI8" s="143"/>
      <c r="CJ8" s="143"/>
      <c r="CK8" s="147"/>
    </row>
    <row r="9" spans="1:89" ht="16.5" thickBot="1">
      <c r="A9" s="45" t="s">
        <v>92</v>
      </c>
      <c r="B9" s="148" t="s">
        <v>93</v>
      </c>
      <c r="C9" s="149">
        <v>1</v>
      </c>
      <c r="D9" s="150">
        <v>2</v>
      </c>
      <c r="E9" s="122"/>
      <c r="F9" s="146">
        <v>3</v>
      </c>
      <c r="G9" s="151">
        <v>4</v>
      </c>
      <c r="H9" s="144">
        <v>5</v>
      </c>
      <c r="I9" s="144">
        <v>6</v>
      </c>
      <c r="J9" s="144">
        <v>7</v>
      </c>
      <c r="K9" s="151">
        <v>8</v>
      </c>
      <c r="L9" s="122"/>
      <c r="M9" s="152">
        <v>9</v>
      </c>
      <c r="N9" s="153">
        <v>10</v>
      </c>
      <c r="O9" s="122"/>
      <c r="P9" s="146">
        <v>11</v>
      </c>
      <c r="Q9" s="151">
        <v>12</v>
      </c>
      <c r="R9" s="122"/>
      <c r="S9" s="146">
        <v>13</v>
      </c>
      <c r="T9" s="144">
        <v>14</v>
      </c>
      <c r="U9" s="154"/>
      <c r="V9" s="155"/>
      <c r="W9" s="155"/>
      <c r="X9" s="155"/>
      <c r="Y9" s="155"/>
      <c r="Z9" s="155"/>
      <c r="AA9" s="6"/>
      <c r="AB9" s="156" t="s">
        <v>101</v>
      </c>
      <c r="AC9" s="157"/>
      <c r="AD9" s="158"/>
      <c r="AE9" s="158"/>
      <c r="AF9" s="159"/>
      <c r="AG9" s="160"/>
      <c r="AH9" s="160"/>
      <c r="AI9" s="159"/>
      <c r="AJ9" s="159"/>
      <c r="AK9" s="159"/>
      <c r="AL9" s="43"/>
      <c r="AM9" s="43"/>
      <c r="AN9" s="44"/>
      <c r="AP9" s="156" t="s">
        <v>101</v>
      </c>
      <c r="AQ9" s="157"/>
      <c r="AR9" s="158"/>
      <c r="AS9" s="161"/>
      <c r="AT9" s="160"/>
      <c r="AU9" s="160"/>
      <c r="AV9" s="160"/>
      <c r="AW9" s="160"/>
      <c r="AX9" s="160"/>
      <c r="AY9" s="160"/>
      <c r="AZ9" s="19"/>
      <c r="BA9" s="10"/>
      <c r="BB9" s="101">
        <v>3</v>
      </c>
      <c r="BC9" s="102" t="s">
        <v>102</v>
      </c>
      <c r="BD9" s="103">
        <v>1890</v>
      </c>
      <c r="BE9" s="104"/>
      <c r="BF9" s="105"/>
      <c r="BG9" s="106"/>
      <c r="BH9" s="106"/>
      <c r="BI9" s="106"/>
      <c r="BJ9" s="103"/>
      <c r="BK9" s="107"/>
      <c r="BL9" s="162"/>
      <c r="BM9" s="162"/>
      <c r="BN9" s="10"/>
      <c r="BO9" s="134"/>
      <c r="BP9" s="163" t="s">
        <v>103</v>
      </c>
      <c r="BQ9" s="164"/>
      <c r="BR9" s="90"/>
      <c r="BS9" s="165"/>
      <c r="BT9" s="164"/>
      <c r="BU9" s="90"/>
      <c r="BV9" s="165"/>
      <c r="BW9" s="166"/>
      <c r="BX9" s="90"/>
      <c r="BY9" s="165"/>
      <c r="CA9" s="12"/>
      <c r="CB9" s="167"/>
      <c r="CC9" s="168" t="s">
        <v>23</v>
      </c>
      <c r="CD9" s="169"/>
      <c r="CE9" s="170"/>
      <c r="CF9" s="170"/>
      <c r="CG9" s="171"/>
      <c r="CH9" s="170"/>
      <c r="CI9" s="170"/>
      <c r="CJ9" s="170"/>
      <c r="CK9" s="171"/>
    </row>
    <row r="10" spans="1:89" ht="16.5" thickBot="1">
      <c r="A10" s="172">
        <v>1100</v>
      </c>
      <c r="B10" s="173" t="s">
        <v>104</v>
      </c>
      <c r="C10" s="174"/>
      <c r="D10" s="174"/>
      <c r="E10" s="175"/>
      <c r="F10" s="1"/>
      <c r="G10" s="1"/>
      <c r="H10" s="1"/>
      <c r="I10" s="1"/>
      <c r="J10" s="1"/>
      <c r="K10" s="1"/>
      <c r="L10" s="175"/>
      <c r="M10" s="1"/>
      <c r="N10" s="1"/>
      <c r="O10" s="175"/>
      <c r="P10" s="1"/>
      <c r="Q10" s="1"/>
      <c r="R10" s="175"/>
      <c r="U10" s="6"/>
      <c r="AA10" s="6"/>
      <c r="AB10" s="176"/>
      <c r="AC10" s="177" t="s">
        <v>105</v>
      </c>
      <c r="AD10" s="178">
        <v>90</v>
      </c>
      <c r="AE10" s="179">
        <f aca="true" t="shared" si="0" ref="AE10:AF13">AG10+AI10+AK10+AM10</f>
        <v>0</v>
      </c>
      <c r="AF10" s="180">
        <f t="shared" si="0"/>
        <v>0</v>
      </c>
      <c r="AG10" s="179">
        <f aca="true" t="shared" si="1" ref="AG10:AN13">AG15+AG40+AG85</f>
        <v>0</v>
      </c>
      <c r="AH10" s="181">
        <f t="shared" si="1"/>
        <v>0</v>
      </c>
      <c r="AI10" s="179">
        <f t="shared" si="1"/>
        <v>0</v>
      </c>
      <c r="AJ10" s="181">
        <f t="shared" si="1"/>
        <v>0</v>
      </c>
      <c r="AK10" s="179">
        <f t="shared" si="1"/>
        <v>0</v>
      </c>
      <c r="AL10" s="181">
        <f t="shared" si="1"/>
        <v>0</v>
      </c>
      <c r="AM10" s="179">
        <f t="shared" si="1"/>
        <v>0</v>
      </c>
      <c r="AN10" s="181">
        <f t="shared" si="1"/>
        <v>0</v>
      </c>
      <c r="AO10" s="182"/>
      <c r="AP10" s="183"/>
      <c r="AQ10" s="184" t="s">
        <v>105</v>
      </c>
      <c r="AR10" s="185">
        <v>90</v>
      </c>
      <c r="AS10" s="186">
        <f aca="true" t="shared" si="2" ref="AS10:AT13">AE10</f>
        <v>0</v>
      </c>
      <c r="AT10" s="187">
        <f t="shared" si="2"/>
        <v>0</v>
      </c>
      <c r="AU10" s="186">
        <f aca="true" t="shared" si="3" ref="AU10:AV13">AS10</f>
        <v>0</v>
      </c>
      <c r="AV10" s="188">
        <f t="shared" si="3"/>
        <v>0</v>
      </c>
      <c r="AW10" s="189">
        <f>D172+T172</f>
        <v>851.4000000000001</v>
      </c>
      <c r="AX10" s="190"/>
      <c r="AY10" s="191" t="e">
        <f>AW10/AS10*100</f>
        <v>#DIV/0!</v>
      </c>
      <c r="AZ10" s="192" t="e">
        <f>AW10/AU10*100</f>
        <v>#DIV/0!</v>
      </c>
      <c r="BA10" s="10"/>
      <c r="BB10" s="101"/>
      <c r="BC10" s="102" t="s">
        <v>106</v>
      </c>
      <c r="BD10" s="103"/>
      <c r="BE10" s="104"/>
      <c r="BF10" s="105"/>
      <c r="BG10" s="106"/>
      <c r="BH10" s="106"/>
      <c r="BI10" s="106"/>
      <c r="BJ10" s="103"/>
      <c r="BK10" s="107"/>
      <c r="BL10" s="162"/>
      <c r="BM10" s="162"/>
      <c r="BN10" s="10"/>
      <c r="BO10" s="134"/>
      <c r="BP10" s="193" t="s">
        <v>107</v>
      </c>
      <c r="BQ10" s="194"/>
      <c r="BR10" s="195"/>
      <c r="BS10" s="196"/>
      <c r="BT10" s="194"/>
      <c r="BU10" s="195"/>
      <c r="BV10" s="196"/>
      <c r="BW10" s="197"/>
      <c r="BX10" s="106"/>
      <c r="BY10" s="196"/>
      <c r="CA10" s="198"/>
      <c r="CB10" s="199">
        <v>1100</v>
      </c>
      <c r="CC10" s="200" t="s">
        <v>108</v>
      </c>
      <c r="CD10" s="194">
        <f>Q11</f>
        <v>212.5</v>
      </c>
      <c r="CE10" s="201">
        <f>Q12</f>
        <v>57678</v>
      </c>
      <c r="CF10" s="201">
        <f>Q13</f>
        <v>46850</v>
      </c>
      <c r="CG10" s="202">
        <f>Q14</f>
        <v>25473</v>
      </c>
      <c r="CH10" s="203"/>
      <c r="CI10" s="204"/>
      <c r="CJ10" s="204"/>
      <c r="CK10" s="205"/>
    </row>
    <row r="11" spans="1:89" ht="15.75">
      <c r="A11" s="60"/>
      <c r="B11" s="206" t="s">
        <v>105</v>
      </c>
      <c r="C11" s="207">
        <v>214</v>
      </c>
      <c r="D11" s="827">
        <v>212.5</v>
      </c>
      <c r="E11" s="209"/>
      <c r="F11" s="210"/>
      <c r="G11" s="211"/>
      <c r="H11" s="207">
        <v>214</v>
      </c>
      <c r="I11" s="827">
        <v>212.5</v>
      </c>
      <c r="J11" s="207"/>
      <c r="K11" s="208"/>
      <c r="L11" s="209"/>
      <c r="M11" s="210"/>
      <c r="N11" s="208"/>
      <c r="O11" s="209"/>
      <c r="P11" s="210">
        <f aca="true" t="shared" si="4" ref="P11:Q14">C11+J11+M11</f>
        <v>214</v>
      </c>
      <c r="Q11" s="208">
        <f t="shared" si="4"/>
        <v>212.5</v>
      </c>
      <c r="R11" s="209"/>
      <c r="S11" s="210"/>
      <c r="T11" s="211"/>
      <c r="U11" s="214"/>
      <c r="V11" s="215"/>
      <c r="W11" s="215"/>
      <c r="X11" s="215"/>
      <c r="Y11" s="215"/>
      <c r="Z11" s="215"/>
      <c r="AA11" s="6"/>
      <c r="AB11" s="176"/>
      <c r="AC11" s="216" t="s">
        <v>109</v>
      </c>
      <c r="AD11" s="217">
        <v>91</v>
      </c>
      <c r="AE11" s="218">
        <f t="shared" si="0"/>
        <v>0</v>
      </c>
      <c r="AF11" s="219">
        <f t="shared" si="0"/>
        <v>0</v>
      </c>
      <c r="AG11" s="218">
        <f t="shared" si="1"/>
        <v>0</v>
      </c>
      <c r="AH11" s="220">
        <f t="shared" si="1"/>
        <v>0</v>
      </c>
      <c r="AI11" s="218">
        <f t="shared" si="1"/>
        <v>0</v>
      </c>
      <c r="AJ11" s="220">
        <f t="shared" si="1"/>
        <v>0</v>
      </c>
      <c r="AK11" s="218">
        <f t="shared" si="1"/>
        <v>0</v>
      </c>
      <c r="AL11" s="220">
        <f t="shared" si="1"/>
        <v>0</v>
      </c>
      <c r="AM11" s="218">
        <f t="shared" si="1"/>
        <v>0</v>
      </c>
      <c r="AN11" s="220">
        <f t="shared" si="1"/>
        <v>0</v>
      </c>
      <c r="AO11" s="182"/>
      <c r="AP11" s="183"/>
      <c r="AQ11" s="221" t="s">
        <v>109</v>
      </c>
      <c r="AR11" s="222">
        <v>91</v>
      </c>
      <c r="AS11" s="223">
        <f t="shared" si="2"/>
        <v>0</v>
      </c>
      <c r="AT11" s="224">
        <f t="shared" si="2"/>
        <v>0</v>
      </c>
      <c r="AU11" s="223">
        <f t="shared" si="3"/>
        <v>0</v>
      </c>
      <c r="AV11" s="225">
        <f t="shared" si="3"/>
        <v>0</v>
      </c>
      <c r="AW11" s="226">
        <f>D173+T173</f>
        <v>66105</v>
      </c>
      <c r="AX11" s="227"/>
      <c r="AY11" s="228" t="e">
        <f>AW11/AS11*100</f>
        <v>#DIV/0!</v>
      </c>
      <c r="AZ11" s="229" t="e">
        <f>AW11/AU11*100</f>
        <v>#DIV/0!</v>
      </c>
      <c r="BA11" s="10"/>
      <c r="BB11" s="101">
        <v>4</v>
      </c>
      <c r="BC11" s="102" t="s">
        <v>110</v>
      </c>
      <c r="BD11" s="103">
        <v>1900</v>
      </c>
      <c r="BE11" s="104"/>
      <c r="BF11" s="105"/>
      <c r="BG11" s="106"/>
      <c r="BH11" s="106"/>
      <c r="BI11" s="106"/>
      <c r="BJ11" s="103"/>
      <c r="BK11" s="107"/>
      <c r="BL11" s="162"/>
      <c r="BM11" s="162"/>
      <c r="BN11" s="10"/>
      <c r="BO11" s="134"/>
      <c r="BP11" s="230" t="s">
        <v>111</v>
      </c>
      <c r="BQ11" s="194"/>
      <c r="BR11" s="106"/>
      <c r="BS11" s="196"/>
      <c r="BT11" s="194"/>
      <c r="BU11" s="106"/>
      <c r="BV11" s="196"/>
      <c r="BW11" s="197"/>
      <c r="BX11" s="195"/>
      <c r="BY11" s="196"/>
      <c r="BZ11" s="131"/>
      <c r="CA11" s="198"/>
      <c r="CB11" s="231"/>
      <c r="CC11" s="232" t="s">
        <v>112</v>
      </c>
      <c r="CD11" s="233"/>
      <c r="CE11" s="234"/>
      <c r="CF11" s="234"/>
      <c r="CG11" s="235"/>
      <c r="CH11" s="234"/>
      <c r="CI11" s="234"/>
      <c r="CJ11" s="234"/>
      <c r="CK11" s="235"/>
    </row>
    <row r="12" spans="1:89" ht="15.75">
      <c r="A12" s="60"/>
      <c r="B12" s="236" t="s">
        <v>109</v>
      </c>
      <c r="C12" s="237">
        <v>57384</v>
      </c>
      <c r="D12" s="238">
        <v>57678</v>
      </c>
      <c r="E12" s="239"/>
      <c r="F12" s="240"/>
      <c r="G12" s="241"/>
      <c r="H12" s="237">
        <v>57384</v>
      </c>
      <c r="I12" s="238">
        <v>57678</v>
      </c>
      <c r="J12" s="237"/>
      <c r="K12" s="238"/>
      <c r="L12" s="239"/>
      <c r="M12" s="240"/>
      <c r="N12" s="238"/>
      <c r="O12" s="239"/>
      <c r="P12" s="240">
        <f t="shared" si="4"/>
        <v>57384</v>
      </c>
      <c r="Q12" s="238">
        <f t="shared" si="4"/>
        <v>57678</v>
      </c>
      <c r="R12" s="239"/>
      <c r="S12" s="240"/>
      <c r="T12" s="241"/>
      <c r="U12" s="214"/>
      <c r="V12" s="215"/>
      <c r="W12" s="215"/>
      <c r="X12" s="215"/>
      <c r="Y12" s="215"/>
      <c r="Z12" s="215"/>
      <c r="AA12" s="6"/>
      <c r="AB12" s="176"/>
      <c r="AC12" s="216" t="s">
        <v>113</v>
      </c>
      <c r="AD12" s="217">
        <v>92</v>
      </c>
      <c r="AE12" s="218">
        <f t="shared" si="0"/>
        <v>0</v>
      </c>
      <c r="AF12" s="219">
        <f t="shared" si="0"/>
        <v>0</v>
      </c>
      <c r="AG12" s="218">
        <f t="shared" si="1"/>
        <v>0</v>
      </c>
      <c r="AH12" s="220">
        <f t="shared" si="1"/>
        <v>0</v>
      </c>
      <c r="AI12" s="218">
        <f t="shared" si="1"/>
        <v>0</v>
      </c>
      <c r="AJ12" s="220">
        <f t="shared" si="1"/>
        <v>0</v>
      </c>
      <c r="AK12" s="218">
        <f t="shared" si="1"/>
        <v>0</v>
      </c>
      <c r="AL12" s="220">
        <f t="shared" si="1"/>
        <v>0</v>
      </c>
      <c r="AM12" s="218">
        <f t="shared" si="1"/>
        <v>0</v>
      </c>
      <c r="AN12" s="220">
        <f t="shared" si="1"/>
        <v>0</v>
      </c>
      <c r="AO12" s="182"/>
      <c r="AP12" s="183"/>
      <c r="AQ12" s="221" t="s">
        <v>113</v>
      </c>
      <c r="AR12" s="222">
        <v>92</v>
      </c>
      <c r="AS12" s="223">
        <f t="shared" si="2"/>
        <v>0</v>
      </c>
      <c r="AT12" s="224">
        <f t="shared" si="2"/>
        <v>0</v>
      </c>
      <c r="AU12" s="223">
        <f t="shared" si="3"/>
        <v>0</v>
      </c>
      <c r="AV12" s="225">
        <f t="shared" si="3"/>
        <v>0</v>
      </c>
      <c r="AW12" s="226">
        <f>D174+T174</f>
        <v>49369</v>
      </c>
      <c r="AX12" s="227"/>
      <c r="AY12" s="228" t="e">
        <f>AW12/AS12*100</f>
        <v>#DIV/0!</v>
      </c>
      <c r="AZ12" s="229" t="e">
        <f>AW12/AU12*100</f>
        <v>#DIV/0!</v>
      </c>
      <c r="BA12" s="10"/>
      <c r="BB12" s="101">
        <v>5</v>
      </c>
      <c r="BC12" s="102" t="s">
        <v>114</v>
      </c>
      <c r="BD12" s="103">
        <v>1910</v>
      </c>
      <c r="BE12" s="104"/>
      <c r="BF12" s="105"/>
      <c r="BG12" s="106"/>
      <c r="BH12" s="106"/>
      <c r="BI12" s="106"/>
      <c r="BJ12" s="103"/>
      <c r="BK12" s="107"/>
      <c r="BL12" s="162"/>
      <c r="BM12" s="162"/>
      <c r="BN12" s="10"/>
      <c r="BO12" s="134"/>
      <c r="BP12" s="230" t="s">
        <v>115</v>
      </c>
      <c r="BQ12" s="194"/>
      <c r="BR12" s="106"/>
      <c r="BS12" s="196"/>
      <c r="BT12" s="194"/>
      <c r="BU12" s="106"/>
      <c r="BV12" s="196"/>
      <c r="BW12" s="197"/>
      <c r="BX12" s="106"/>
      <c r="BY12" s="196"/>
      <c r="CA12" s="198"/>
      <c r="CB12" s="244">
        <v>1110</v>
      </c>
      <c r="CC12" s="245" t="s">
        <v>116</v>
      </c>
      <c r="CD12" s="194">
        <f>Q26</f>
        <v>170.1</v>
      </c>
      <c r="CE12" s="201">
        <f>Q27</f>
        <v>31910</v>
      </c>
      <c r="CF12" s="201">
        <f>Q28</f>
        <v>26062</v>
      </c>
      <c r="CG12" s="202">
        <f>Q29</f>
        <v>12420</v>
      </c>
      <c r="CH12" s="105"/>
      <c r="CI12" s="106"/>
      <c r="CJ12" s="106"/>
      <c r="CK12" s="246"/>
    </row>
    <row r="13" spans="1:89" ht="16.5" thickBot="1">
      <c r="A13" s="60"/>
      <c r="B13" s="236" t="s">
        <v>113</v>
      </c>
      <c r="C13" s="237">
        <v>46425</v>
      </c>
      <c r="D13" s="238">
        <v>46850</v>
      </c>
      <c r="E13" s="239">
        <v>2627613</v>
      </c>
      <c r="F13" s="240"/>
      <c r="G13" s="241"/>
      <c r="H13" s="237">
        <v>46425</v>
      </c>
      <c r="I13" s="238">
        <v>46850</v>
      </c>
      <c r="J13" s="237"/>
      <c r="K13" s="238"/>
      <c r="L13" s="239"/>
      <c r="M13" s="240"/>
      <c r="N13" s="238"/>
      <c r="O13" s="239"/>
      <c r="P13" s="240">
        <f t="shared" si="4"/>
        <v>46425</v>
      </c>
      <c r="Q13" s="238">
        <f t="shared" si="4"/>
        <v>46850</v>
      </c>
      <c r="R13" s="239"/>
      <c r="S13" s="240"/>
      <c r="T13" s="241"/>
      <c r="U13" s="214"/>
      <c r="V13" s="215"/>
      <c r="W13" s="215"/>
      <c r="X13" s="215"/>
      <c r="Y13" s="215"/>
      <c r="Z13" s="215"/>
      <c r="AA13" s="6"/>
      <c r="AB13" s="176"/>
      <c r="AC13" s="247" t="s">
        <v>117</v>
      </c>
      <c r="AD13" s="248">
        <v>93</v>
      </c>
      <c r="AE13" s="249">
        <f t="shared" si="0"/>
        <v>0</v>
      </c>
      <c r="AF13" s="250">
        <f t="shared" si="0"/>
        <v>0</v>
      </c>
      <c r="AG13" s="249">
        <f t="shared" si="1"/>
        <v>0</v>
      </c>
      <c r="AH13" s="251">
        <f t="shared" si="1"/>
        <v>0</v>
      </c>
      <c r="AI13" s="249">
        <f t="shared" si="1"/>
        <v>0</v>
      </c>
      <c r="AJ13" s="251">
        <f t="shared" si="1"/>
        <v>0</v>
      </c>
      <c r="AK13" s="249">
        <f t="shared" si="1"/>
        <v>0</v>
      </c>
      <c r="AL13" s="251">
        <f t="shared" si="1"/>
        <v>0</v>
      </c>
      <c r="AM13" s="249">
        <f t="shared" si="1"/>
        <v>0</v>
      </c>
      <c r="AN13" s="251">
        <f t="shared" si="1"/>
        <v>0</v>
      </c>
      <c r="AO13" s="182"/>
      <c r="AP13" s="183"/>
      <c r="AQ13" s="252" t="s">
        <v>117</v>
      </c>
      <c r="AR13" s="253">
        <v>93</v>
      </c>
      <c r="AS13" s="254">
        <f t="shared" si="2"/>
        <v>0</v>
      </c>
      <c r="AT13" s="255">
        <f t="shared" si="2"/>
        <v>0</v>
      </c>
      <c r="AU13" s="254">
        <f t="shared" si="3"/>
        <v>0</v>
      </c>
      <c r="AV13" s="256">
        <f t="shared" si="3"/>
        <v>0</v>
      </c>
      <c r="AW13" s="257">
        <f>D175+T175</f>
        <v>19295</v>
      </c>
      <c r="AX13" s="258"/>
      <c r="AY13" s="259" t="e">
        <f>AW13/AS13*100</f>
        <v>#DIV/0!</v>
      </c>
      <c r="AZ13" s="260" t="e">
        <f>AW13/AU13*100</f>
        <v>#DIV/0!</v>
      </c>
      <c r="BA13" s="10"/>
      <c r="BB13" s="101"/>
      <c r="BC13" s="102" t="s">
        <v>118</v>
      </c>
      <c r="BD13" s="103">
        <v>1911</v>
      </c>
      <c r="BE13" s="104"/>
      <c r="BF13" s="105"/>
      <c r="BG13" s="106"/>
      <c r="BH13" s="106"/>
      <c r="BI13" s="106"/>
      <c r="BJ13" s="103"/>
      <c r="BK13" s="107"/>
      <c r="BL13" s="162"/>
      <c r="BM13" s="162"/>
      <c r="BN13" s="10"/>
      <c r="BO13" s="134"/>
      <c r="BP13" s="261" t="s">
        <v>119</v>
      </c>
      <c r="BQ13" s="194"/>
      <c r="BR13" s="195"/>
      <c r="BS13" s="196"/>
      <c r="BT13" s="194"/>
      <c r="BU13" s="195"/>
      <c r="BV13" s="196"/>
      <c r="BW13" s="197"/>
      <c r="BX13" s="106"/>
      <c r="BY13" s="196"/>
      <c r="CA13" s="198"/>
      <c r="CB13" s="231"/>
      <c r="CC13" s="232" t="s">
        <v>112</v>
      </c>
      <c r="CD13" s="233"/>
      <c r="CE13" s="234"/>
      <c r="CF13" s="234"/>
      <c r="CG13" s="235"/>
      <c r="CH13" s="234"/>
      <c r="CI13" s="234"/>
      <c r="CJ13" s="234"/>
      <c r="CK13" s="235"/>
    </row>
    <row r="14" spans="1:89" ht="16.5" thickBot="1">
      <c r="A14" s="60"/>
      <c r="B14" s="262" t="s">
        <v>117</v>
      </c>
      <c r="C14" s="263">
        <v>23797</v>
      </c>
      <c r="D14" s="264">
        <v>25473</v>
      </c>
      <c r="E14" s="265">
        <v>2548546</v>
      </c>
      <c r="F14" s="266"/>
      <c r="G14" s="267"/>
      <c r="H14" s="263">
        <v>23797</v>
      </c>
      <c r="I14" s="264">
        <v>25473</v>
      </c>
      <c r="J14" s="263"/>
      <c r="K14" s="264"/>
      <c r="L14" s="265"/>
      <c r="M14" s="266"/>
      <c r="N14" s="264"/>
      <c r="O14" s="265"/>
      <c r="P14" s="266">
        <f t="shared" si="4"/>
        <v>23797</v>
      </c>
      <c r="Q14" s="264">
        <f t="shared" si="4"/>
        <v>25473</v>
      </c>
      <c r="R14" s="265"/>
      <c r="S14" s="266"/>
      <c r="T14" s="267"/>
      <c r="U14" s="214"/>
      <c r="V14" s="215"/>
      <c r="W14" s="215"/>
      <c r="X14" s="215"/>
      <c r="Y14" s="215"/>
      <c r="Z14" s="215"/>
      <c r="AA14" s="6"/>
      <c r="AB14" s="172"/>
      <c r="AC14" s="270" t="s">
        <v>120</v>
      </c>
      <c r="AD14" s="270"/>
      <c r="AE14" s="270"/>
      <c r="AP14" s="172"/>
      <c r="AQ14" s="270" t="s">
        <v>120</v>
      </c>
      <c r="AR14" s="270"/>
      <c r="AS14" s="270"/>
      <c r="BA14" s="10"/>
      <c r="BB14" s="101"/>
      <c r="BC14" s="102" t="s">
        <v>121</v>
      </c>
      <c r="BD14" s="103">
        <v>1912</v>
      </c>
      <c r="BE14" s="104"/>
      <c r="BF14" s="105"/>
      <c r="BG14" s="106"/>
      <c r="BH14" s="106"/>
      <c r="BI14" s="106"/>
      <c r="BJ14" s="103"/>
      <c r="BK14" s="107"/>
      <c r="BL14" s="162"/>
      <c r="BM14" s="162"/>
      <c r="BN14" s="10"/>
      <c r="BO14" s="134"/>
      <c r="BP14" s="230" t="s">
        <v>111</v>
      </c>
      <c r="BQ14" s="194"/>
      <c r="BR14" s="106"/>
      <c r="BS14" s="196"/>
      <c r="BT14" s="194"/>
      <c r="BU14" s="106"/>
      <c r="BV14" s="196"/>
      <c r="BW14" s="197"/>
      <c r="BX14" s="195"/>
      <c r="BY14" s="196"/>
      <c r="BZ14" s="131"/>
      <c r="CA14" s="12"/>
      <c r="CB14" s="167">
        <v>1111</v>
      </c>
      <c r="CC14" s="168" t="s">
        <v>122</v>
      </c>
      <c r="CD14" s="194">
        <f>Q31</f>
        <v>61.8</v>
      </c>
      <c r="CE14" s="201">
        <f>Q32</f>
        <v>14877</v>
      </c>
      <c r="CF14" s="201">
        <f>Q33</f>
        <v>12654</v>
      </c>
      <c r="CG14" s="202">
        <f>Q34</f>
        <v>5250</v>
      </c>
      <c r="CH14" s="271"/>
      <c r="CI14" s="272"/>
      <c r="CJ14" s="272"/>
      <c r="CK14" s="273"/>
    </row>
    <row r="15" spans="1:89" ht="16.5" thickBot="1">
      <c r="A15" s="60"/>
      <c r="B15" s="274" t="s">
        <v>123</v>
      </c>
      <c r="C15" s="274"/>
      <c r="D15" s="274"/>
      <c r="E15" s="275"/>
      <c r="F15" s="274"/>
      <c r="G15" s="274"/>
      <c r="H15" s="276"/>
      <c r="I15" s="276"/>
      <c r="J15" s="274"/>
      <c r="K15" s="274"/>
      <c r="L15" s="275"/>
      <c r="M15" s="274"/>
      <c r="N15" s="274"/>
      <c r="O15" s="275"/>
      <c r="P15" s="276"/>
      <c r="Q15" s="276"/>
      <c r="R15" s="275"/>
      <c r="S15" s="274"/>
      <c r="T15" s="274"/>
      <c r="U15" s="214"/>
      <c r="V15" s="215"/>
      <c r="W15" s="215"/>
      <c r="X15" s="215"/>
      <c r="Y15" s="215"/>
      <c r="Z15" s="215"/>
      <c r="AA15" s="6"/>
      <c r="AB15" s="60"/>
      <c r="AC15" s="177" t="s">
        <v>105</v>
      </c>
      <c r="AD15" s="178">
        <v>90</v>
      </c>
      <c r="AE15" s="179">
        <f aca="true" t="shared" si="5" ref="AE15:AF18">AG15+AI15+AK15+AM15</f>
        <v>0</v>
      </c>
      <c r="AF15" s="180">
        <f t="shared" si="5"/>
        <v>0</v>
      </c>
      <c r="AG15" s="179">
        <f aca="true" t="shared" si="6" ref="AG15:AN18">AG20+AG25+AG30+AG35</f>
        <v>0</v>
      </c>
      <c r="AH15" s="181">
        <f t="shared" si="6"/>
        <v>0</v>
      </c>
      <c r="AI15" s="179">
        <f t="shared" si="6"/>
        <v>0</v>
      </c>
      <c r="AJ15" s="181">
        <f t="shared" si="6"/>
        <v>0</v>
      </c>
      <c r="AK15" s="179">
        <f t="shared" si="6"/>
        <v>0</v>
      </c>
      <c r="AL15" s="181">
        <f t="shared" si="6"/>
        <v>0</v>
      </c>
      <c r="AM15" s="179">
        <f t="shared" si="6"/>
        <v>0</v>
      </c>
      <c r="AN15" s="181">
        <f t="shared" si="6"/>
        <v>0</v>
      </c>
      <c r="AO15" s="182"/>
      <c r="AP15" s="60"/>
      <c r="AQ15" s="277" t="s">
        <v>105</v>
      </c>
      <c r="AR15" s="278">
        <v>90</v>
      </c>
      <c r="AS15" s="279">
        <f aca="true" t="shared" si="7" ref="AS15:AT18">AE15</f>
        <v>0</v>
      </c>
      <c r="AT15" s="280">
        <f t="shared" si="7"/>
        <v>0</v>
      </c>
      <c r="AU15" s="186">
        <f aca="true" t="shared" si="8" ref="AU15:AV18">AS15</f>
        <v>0</v>
      </c>
      <c r="AV15" s="188">
        <f t="shared" si="8"/>
        <v>0</v>
      </c>
      <c r="AW15" s="281">
        <f>D47+T47</f>
        <v>599.2</v>
      </c>
      <c r="AX15" s="282"/>
      <c r="AY15" s="283" t="e">
        <f>AW15/AS15*100</f>
        <v>#DIV/0!</v>
      </c>
      <c r="AZ15" s="192" t="e">
        <f>AW15/AU15*100</f>
        <v>#DIV/0!</v>
      </c>
      <c r="BA15" s="10"/>
      <c r="BB15" s="101"/>
      <c r="BC15" s="102" t="s">
        <v>124</v>
      </c>
      <c r="BD15" s="103"/>
      <c r="BE15" s="104"/>
      <c r="BF15" s="105"/>
      <c r="BG15" s="106"/>
      <c r="BH15" s="106"/>
      <c r="BI15" s="106"/>
      <c r="BJ15" s="103"/>
      <c r="BK15" s="107"/>
      <c r="BL15" s="162"/>
      <c r="BM15" s="162"/>
      <c r="BN15" s="10"/>
      <c r="BO15" s="134"/>
      <c r="BP15" s="284" t="s">
        <v>125</v>
      </c>
      <c r="BQ15" s="194"/>
      <c r="BR15" s="106"/>
      <c r="BS15" s="196"/>
      <c r="BT15" s="194"/>
      <c r="BU15" s="106"/>
      <c r="BV15" s="196"/>
      <c r="BW15" s="197"/>
      <c r="BX15" s="106"/>
      <c r="BY15" s="196"/>
      <c r="CA15" s="198"/>
      <c r="CB15" s="285">
        <v>1200</v>
      </c>
      <c r="CC15" s="286" t="s">
        <v>126</v>
      </c>
      <c r="CD15" s="233"/>
      <c r="CE15" s="234"/>
      <c r="CF15" s="234"/>
      <c r="CG15" s="235"/>
      <c r="CH15" s="234"/>
      <c r="CI15" s="234"/>
      <c r="CJ15" s="234"/>
      <c r="CK15" s="235"/>
    </row>
    <row r="16" spans="1:89" ht="15.75">
      <c r="A16" s="60"/>
      <c r="B16" s="287" t="s">
        <v>105</v>
      </c>
      <c r="C16" s="288">
        <v>3.2</v>
      </c>
      <c r="D16" s="289">
        <v>1.6</v>
      </c>
      <c r="E16" s="209"/>
      <c r="F16" s="290"/>
      <c r="G16" s="291"/>
      <c r="H16" s="288">
        <v>3.2</v>
      </c>
      <c r="I16" s="289">
        <v>1.6</v>
      </c>
      <c r="J16" s="288"/>
      <c r="K16" s="289"/>
      <c r="L16" s="209"/>
      <c r="M16" s="290"/>
      <c r="N16" s="289"/>
      <c r="O16" s="209"/>
      <c r="P16" s="290">
        <f aca="true" t="shared" si="9" ref="P16:Q19">C16+J16+M16</f>
        <v>3.2</v>
      </c>
      <c r="Q16" s="289">
        <f t="shared" si="9"/>
        <v>1.6</v>
      </c>
      <c r="R16" s="209"/>
      <c r="S16" s="290"/>
      <c r="T16" s="291"/>
      <c r="U16" s="214"/>
      <c r="V16" s="215"/>
      <c r="W16" s="215"/>
      <c r="X16" s="215"/>
      <c r="Y16" s="215"/>
      <c r="Z16" s="215"/>
      <c r="AA16" s="6"/>
      <c r="AB16" s="60"/>
      <c r="AC16" s="216" t="s">
        <v>109</v>
      </c>
      <c r="AD16" s="217">
        <v>91</v>
      </c>
      <c r="AE16" s="218">
        <f t="shared" si="5"/>
        <v>0</v>
      </c>
      <c r="AF16" s="219">
        <f t="shared" si="5"/>
        <v>0</v>
      </c>
      <c r="AG16" s="218">
        <f t="shared" si="6"/>
        <v>0</v>
      </c>
      <c r="AH16" s="220">
        <f t="shared" si="6"/>
        <v>0</v>
      </c>
      <c r="AI16" s="218">
        <f t="shared" si="6"/>
        <v>0</v>
      </c>
      <c r="AJ16" s="220">
        <f t="shared" si="6"/>
        <v>0</v>
      </c>
      <c r="AK16" s="218">
        <f t="shared" si="6"/>
        <v>0</v>
      </c>
      <c r="AL16" s="220">
        <f t="shared" si="6"/>
        <v>0</v>
      </c>
      <c r="AM16" s="218">
        <f t="shared" si="6"/>
        <v>0</v>
      </c>
      <c r="AN16" s="220">
        <f t="shared" si="6"/>
        <v>0</v>
      </c>
      <c r="AO16" s="182"/>
      <c r="AP16" s="60"/>
      <c r="AQ16" s="294" t="s">
        <v>109</v>
      </c>
      <c r="AR16" s="295">
        <v>91</v>
      </c>
      <c r="AS16" s="296">
        <f t="shared" si="7"/>
        <v>0</v>
      </c>
      <c r="AT16" s="297">
        <f t="shared" si="7"/>
        <v>0</v>
      </c>
      <c r="AU16" s="223">
        <f t="shared" si="8"/>
        <v>0</v>
      </c>
      <c r="AV16" s="225">
        <f t="shared" si="8"/>
        <v>0</v>
      </c>
      <c r="AW16" s="298">
        <f>D48+T48</f>
        <v>12039</v>
      </c>
      <c r="AX16" s="299"/>
      <c r="AY16" s="300" t="e">
        <f>AW16/AS16*100</f>
        <v>#DIV/0!</v>
      </c>
      <c r="AZ16" s="229" t="e">
        <f>AW16/AU16*100</f>
        <v>#DIV/0!</v>
      </c>
      <c r="BA16" s="10"/>
      <c r="BB16" s="101"/>
      <c r="BC16" s="102" t="s">
        <v>118</v>
      </c>
      <c r="BD16" s="103"/>
      <c r="BE16" s="104"/>
      <c r="BF16" s="105"/>
      <c r="BG16" s="106"/>
      <c r="BH16" s="106"/>
      <c r="BI16" s="106"/>
      <c r="BJ16" s="103"/>
      <c r="BK16" s="107"/>
      <c r="BL16" s="162"/>
      <c r="BM16" s="162"/>
      <c r="BN16" s="10"/>
      <c r="BO16" s="134"/>
      <c r="BP16" s="284" t="s">
        <v>127</v>
      </c>
      <c r="BQ16" s="194"/>
      <c r="BR16" s="195"/>
      <c r="BS16" s="196"/>
      <c r="BT16" s="194"/>
      <c r="BU16" s="195"/>
      <c r="BV16" s="196"/>
      <c r="BW16" s="197"/>
      <c r="BX16" s="106"/>
      <c r="BY16" s="196"/>
      <c r="CA16" s="198"/>
      <c r="CB16" s="301"/>
      <c r="CC16" s="302" t="s">
        <v>128</v>
      </c>
      <c r="CD16" s="169"/>
      <c r="CE16" s="170"/>
      <c r="CF16" s="170"/>
      <c r="CG16" s="171"/>
      <c r="CH16" s="170"/>
      <c r="CI16" s="170"/>
      <c r="CJ16" s="170"/>
      <c r="CK16" s="171"/>
    </row>
    <row r="17" spans="1:89" ht="15.75">
      <c r="A17" s="60"/>
      <c r="B17" s="303" t="s">
        <v>109</v>
      </c>
      <c r="C17" s="304">
        <v>807</v>
      </c>
      <c r="D17" s="305">
        <v>450</v>
      </c>
      <c r="E17" s="239"/>
      <c r="F17" s="306"/>
      <c r="G17" s="307"/>
      <c r="H17" s="304">
        <v>807</v>
      </c>
      <c r="I17" s="305">
        <v>450</v>
      </c>
      <c r="J17" s="304"/>
      <c r="K17" s="305"/>
      <c r="L17" s="239"/>
      <c r="M17" s="306"/>
      <c r="N17" s="305"/>
      <c r="O17" s="239"/>
      <c r="P17" s="306">
        <f t="shared" si="9"/>
        <v>807</v>
      </c>
      <c r="Q17" s="305">
        <f t="shared" si="9"/>
        <v>450</v>
      </c>
      <c r="R17" s="239"/>
      <c r="S17" s="306"/>
      <c r="T17" s="307"/>
      <c r="U17" s="214"/>
      <c r="V17" s="215"/>
      <c r="W17" s="215"/>
      <c r="X17" s="215"/>
      <c r="Y17" s="215"/>
      <c r="Z17" s="215"/>
      <c r="AA17" s="6"/>
      <c r="AB17" s="60"/>
      <c r="AC17" s="216" t="s">
        <v>113</v>
      </c>
      <c r="AD17" s="217">
        <v>92</v>
      </c>
      <c r="AE17" s="218">
        <f t="shared" si="5"/>
        <v>0</v>
      </c>
      <c r="AF17" s="219">
        <f t="shared" si="5"/>
        <v>0</v>
      </c>
      <c r="AG17" s="218">
        <f t="shared" si="6"/>
        <v>0</v>
      </c>
      <c r="AH17" s="220">
        <f t="shared" si="6"/>
        <v>0</v>
      </c>
      <c r="AI17" s="218">
        <f t="shared" si="6"/>
        <v>0</v>
      </c>
      <c r="AJ17" s="220">
        <f t="shared" si="6"/>
        <v>0</v>
      </c>
      <c r="AK17" s="218">
        <f t="shared" si="6"/>
        <v>0</v>
      </c>
      <c r="AL17" s="220">
        <f t="shared" si="6"/>
        <v>0</v>
      </c>
      <c r="AM17" s="218">
        <f t="shared" si="6"/>
        <v>0</v>
      </c>
      <c r="AN17" s="220">
        <f t="shared" si="6"/>
        <v>0</v>
      </c>
      <c r="AO17" s="182"/>
      <c r="AP17" s="60"/>
      <c r="AQ17" s="294" t="s">
        <v>113</v>
      </c>
      <c r="AR17" s="295">
        <v>92</v>
      </c>
      <c r="AS17" s="296">
        <f t="shared" si="7"/>
        <v>0</v>
      </c>
      <c r="AT17" s="297">
        <f t="shared" si="7"/>
        <v>0</v>
      </c>
      <c r="AU17" s="223">
        <f t="shared" si="8"/>
        <v>0</v>
      </c>
      <c r="AV17" s="225">
        <f t="shared" si="8"/>
        <v>0</v>
      </c>
      <c r="AW17" s="298">
        <f>D49+T49</f>
        <v>6179</v>
      </c>
      <c r="AX17" s="299"/>
      <c r="AY17" s="300" t="e">
        <f>AW17/AS17*100</f>
        <v>#DIV/0!</v>
      </c>
      <c r="AZ17" s="229" t="e">
        <f>AW17/AU17*100</f>
        <v>#DIV/0!</v>
      </c>
      <c r="BA17" s="10"/>
      <c r="BB17" s="101"/>
      <c r="BC17" s="102" t="s">
        <v>121</v>
      </c>
      <c r="BD17" s="103"/>
      <c r="BE17" s="104"/>
      <c r="BF17" s="105"/>
      <c r="BG17" s="106"/>
      <c r="BH17" s="106"/>
      <c r="BI17" s="106"/>
      <c r="BJ17" s="103"/>
      <c r="BK17" s="107"/>
      <c r="BL17" s="162"/>
      <c r="BM17" s="162"/>
      <c r="BN17" s="10"/>
      <c r="BO17" s="134"/>
      <c r="BP17" s="284" t="s">
        <v>129</v>
      </c>
      <c r="BQ17" s="194"/>
      <c r="BR17" s="106"/>
      <c r="BS17" s="196"/>
      <c r="BT17" s="194"/>
      <c r="BU17" s="106"/>
      <c r="BV17" s="196"/>
      <c r="BW17" s="197"/>
      <c r="BX17" s="195"/>
      <c r="BY17" s="196"/>
      <c r="BZ17" s="131"/>
      <c r="CA17" s="198"/>
      <c r="CB17" s="244"/>
      <c r="CC17" s="200" t="s">
        <v>130</v>
      </c>
      <c r="CD17" s="310">
        <f>CD19+CD27</f>
        <v>848.4000000000001</v>
      </c>
      <c r="CE17" s="204">
        <f>CE19+CE27</f>
        <v>65931</v>
      </c>
      <c r="CF17" s="204">
        <f>CF19+CF27</f>
        <v>49235</v>
      </c>
      <c r="CG17" s="205">
        <f>CG19+CG27</f>
        <v>19288</v>
      </c>
      <c r="CH17" s="203"/>
      <c r="CI17" s="204"/>
      <c r="CJ17" s="204"/>
      <c r="CK17" s="205"/>
    </row>
    <row r="18" spans="1:89" ht="16.5" thickBot="1">
      <c r="A18" s="60"/>
      <c r="B18" s="303" t="s">
        <v>113</v>
      </c>
      <c r="C18" s="304">
        <v>696</v>
      </c>
      <c r="D18" s="305">
        <v>388</v>
      </c>
      <c r="E18" s="239"/>
      <c r="F18" s="306"/>
      <c r="G18" s="307"/>
      <c r="H18" s="304">
        <v>696</v>
      </c>
      <c r="I18" s="305">
        <v>388</v>
      </c>
      <c r="J18" s="304"/>
      <c r="K18" s="305"/>
      <c r="L18" s="239"/>
      <c r="M18" s="306"/>
      <c r="N18" s="305"/>
      <c r="O18" s="239"/>
      <c r="P18" s="306">
        <f t="shared" si="9"/>
        <v>696</v>
      </c>
      <c r="Q18" s="305">
        <f t="shared" si="9"/>
        <v>388</v>
      </c>
      <c r="R18" s="239"/>
      <c r="S18" s="306"/>
      <c r="T18" s="307"/>
      <c r="U18" s="214"/>
      <c r="V18" s="215"/>
      <c r="W18" s="215"/>
      <c r="X18" s="215"/>
      <c r="Y18" s="215"/>
      <c r="Z18" s="215"/>
      <c r="AA18" s="6"/>
      <c r="AB18" s="60"/>
      <c r="AC18" s="247" t="s">
        <v>117</v>
      </c>
      <c r="AD18" s="248">
        <v>93</v>
      </c>
      <c r="AE18" s="249">
        <f t="shared" si="5"/>
        <v>0</v>
      </c>
      <c r="AF18" s="250">
        <f t="shared" si="5"/>
        <v>0</v>
      </c>
      <c r="AG18" s="249">
        <f t="shared" si="6"/>
        <v>0</v>
      </c>
      <c r="AH18" s="251">
        <f t="shared" si="6"/>
        <v>0</v>
      </c>
      <c r="AI18" s="249">
        <f t="shared" si="6"/>
        <v>0</v>
      </c>
      <c r="AJ18" s="251">
        <f t="shared" si="6"/>
        <v>0</v>
      </c>
      <c r="AK18" s="249">
        <f t="shared" si="6"/>
        <v>0</v>
      </c>
      <c r="AL18" s="251">
        <f t="shared" si="6"/>
        <v>0</v>
      </c>
      <c r="AM18" s="249">
        <f t="shared" si="6"/>
        <v>0</v>
      </c>
      <c r="AN18" s="251">
        <f t="shared" si="6"/>
        <v>0</v>
      </c>
      <c r="AO18" s="182"/>
      <c r="AP18" s="60"/>
      <c r="AQ18" s="311" t="s">
        <v>117</v>
      </c>
      <c r="AR18" s="312">
        <v>93</v>
      </c>
      <c r="AS18" s="313">
        <f t="shared" si="7"/>
        <v>0</v>
      </c>
      <c r="AT18" s="314">
        <f t="shared" si="7"/>
        <v>0</v>
      </c>
      <c r="AU18" s="254">
        <f t="shared" si="8"/>
        <v>0</v>
      </c>
      <c r="AV18" s="256">
        <f t="shared" si="8"/>
        <v>0</v>
      </c>
      <c r="AW18" s="315">
        <f>D50+T50</f>
        <v>1172</v>
      </c>
      <c r="AX18" s="316"/>
      <c r="AY18" s="317" t="e">
        <f>AW18/AS18*100</f>
        <v>#DIV/0!</v>
      </c>
      <c r="AZ18" s="260" t="e">
        <f>AW18/AU18*100</f>
        <v>#DIV/0!</v>
      </c>
      <c r="BA18" s="10"/>
      <c r="BB18" s="101">
        <v>6</v>
      </c>
      <c r="BC18" s="102" t="s">
        <v>131</v>
      </c>
      <c r="BD18" s="103">
        <v>1920</v>
      </c>
      <c r="BE18" s="104"/>
      <c r="BF18" s="105"/>
      <c r="BG18" s="106"/>
      <c r="BH18" s="106"/>
      <c r="BI18" s="106"/>
      <c r="BJ18" s="103"/>
      <c r="BK18" s="107"/>
      <c r="BL18" s="162"/>
      <c r="BM18" s="162"/>
      <c r="BN18" s="10"/>
      <c r="BO18" s="134"/>
      <c r="BP18" s="318" t="s">
        <v>132</v>
      </c>
      <c r="BQ18" s="319"/>
      <c r="BR18" s="320"/>
      <c r="BS18" s="321"/>
      <c r="BT18" s="319"/>
      <c r="BU18" s="320"/>
      <c r="BV18" s="321"/>
      <c r="BW18" s="322"/>
      <c r="BX18" s="320"/>
      <c r="BY18" s="321"/>
      <c r="CA18" s="198"/>
      <c r="CB18" s="231"/>
      <c r="CC18" s="232" t="s">
        <v>23</v>
      </c>
      <c r="CD18" s="233"/>
      <c r="CE18" s="234"/>
      <c r="CF18" s="234"/>
      <c r="CG18" s="235"/>
      <c r="CH18" s="234"/>
      <c r="CI18" s="234"/>
      <c r="CJ18" s="234"/>
      <c r="CK18" s="235"/>
    </row>
    <row r="19" spans="1:89" ht="16.5" thickBot="1">
      <c r="A19" s="60"/>
      <c r="B19" s="323" t="s">
        <v>117</v>
      </c>
      <c r="C19" s="324">
        <v>160</v>
      </c>
      <c r="D19" s="325">
        <v>66</v>
      </c>
      <c r="E19" s="265"/>
      <c r="F19" s="326"/>
      <c r="G19" s="327"/>
      <c r="H19" s="324">
        <v>160</v>
      </c>
      <c r="I19" s="325">
        <v>66</v>
      </c>
      <c r="J19" s="324"/>
      <c r="K19" s="325"/>
      <c r="L19" s="265"/>
      <c r="M19" s="326"/>
      <c r="N19" s="325"/>
      <c r="O19" s="265"/>
      <c r="P19" s="326">
        <f t="shared" si="9"/>
        <v>160</v>
      </c>
      <c r="Q19" s="325">
        <f t="shared" si="9"/>
        <v>66</v>
      </c>
      <c r="R19" s="265"/>
      <c r="S19" s="326"/>
      <c r="T19" s="327"/>
      <c r="U19" s="214"/>
      <c r="V19" s="215"/>
      <c r="W19" s="215"/>
      <c r="X19" s="215"/>
      <c r="Y19" s="215"/>
      <c r="Z19" s="215"/>
      <c r="AA19" s="6"/>
      <c r="AB19" s="60"/>
      <c r="AC19" s="330" t="s">
        <v>133</v>
      </c>
      <c r="AD19" s="270"/>
      <c r="AE19" s="270"/>
      <c r="AP19" s="60"/>
      <c r="AQ19" s="330" t="s">
        <v>133</v>
      </c>
      <c r="AR19" s="270"/>
      <c r="AS19" s="270"/>
      <c r="BA19" s="10"/>
      <c r="BB19" s="101"/>
      <c r="BC19" s="102" t="s">
        <v>124</v>
      </c>
      <c r="BD19" s="103"/>
      <c r="BE19" s="104"/>
      <c r="BF19" s="105"/>
      <c r="BG19" s="106"/>
      <c r="BH19" s="106"/>
      <c r="BI19" s="106"/>
      <c r="BJ19" s="103"/>
      <c r="BK19" s="107"/>
      <c r="BL19" s="162"/>
      <c r="BM19" s="162"/>
      <c r="BN19" s="10"/>
      <c r="BO19" s="134">
        <v>2</v>
      </c>
      <c r="BP19" s="135" t="s">
        <v>134</v>
      </c>
      <c r="BQ19" s="331"/>
      <c r="BR19" s="162"/>
      <c r="BS19" s="332"/>
      <c r="BT19" s="331"/>
      <c r="BU19" s="162"/>
      <c r="BV19" s="332"/>
      <c r="BW19" s="131"/>
      <c r="BX19" s="131"/>
      <c r="BY19" s="332"/>
      <c r="CA19" s="12"/>
      <c r="CB19" s="333">
        <v>1210</v>
      </c>
      <c r="CC19" s="334" t="s">
        <v>135</v>
      </c>
      <c r="CD19" s="335">
        <f>CD21+CD22+CD23+CD24</f>
        <v>599.2</v>
      </c>
      <c r="CE19" s="195">
        <f>CE21+CE22+CE23+CE24</f>
        <v>12039</v>
      </c>
      <c r="CF19" s="195">
        <f>CF21+CF22+CF23+CF24</f>
        <v>6179</v>
      </c>
      <c r="CG19" s="196">
        <f>CG21+CG22+CG23+CG24</f>
        <v>1172</v>
      </c>
      <c r="CH19" s="105"/>
      <c r="CI19" s="106"/>
      <c r="CJ19" s="106"/>
      <c r="CK19" s="246"/>
    </row>
    <row r="20" spans="1:89" ht="16.5" thickBot="1">
      <c r="A20" s="60"/>
      <c r="B20" s="173" t="s">
        <v>136</v>
      </c>
      <c r="C20" s="274"/>
      <c r="D20" s="274"/>
      <c r="E20" s="275"/>
      <c r="F20" s="274"/>
      <c r="G20" s="274"/>
      <c r="H20" s="276"/>
      <c r="I20" s="276"/>
      <c r="J20" s="274"/>
      <c r="K20" s="274"/>
      <c r="L20" s="275"/>
      <c r="M20" s="274"/>
      <c r="N20" s="274"/>
      <c r="O20" s="275"/>
      <c r="P20" s="276"/>
      <c r="Q20" s="276"/>
      <c r="R20" s="275"/>
      <c r="S20" s="274"/>
      <c r="T20" s="274"/>
      <c r="U20" s="6"/>
      <c r="AA20" s="6"/>
      <c r="AB20" s="60"/>
      <c r="AC20" s="177" t="s">
        <v>105</v>
      </c>
      <c r="AD20" s="178">
        <v>100</v>
      </c>
      <c r="AE20" s="179">
        <f aca="true" t="shared" si="10" ref="AE20:AF22">AG20+AI20+AK20+AM20</f>
        <v>0</v>
      </c>
      <c r="AF20" s="181">
        <f t="shared" si="10"/>
        <v>0</v>
      </c>
      <c r="AG20" s="336"/>
      <c r="AH20" s="337"/>
      <c r="AI20" s="338"/>
      <c r="AJ20" s="337"/>
      <c r="AK20" s="338"/>
      <c r="AL20" s="337"/>
      <c r="AM20" s="338"/>
      <c r="AN20" s="337"/>
      <c r="AO20" s="182"/>
      <c r="AP20" s="60"/>
      <c r="AQ20" s="339" t="s">
        <v>105</v>
      </c>
      <c r="AR20" s="340">
        <v>100</v>
      </c>
      <c r="AS20" s="179">
        <f aca="true" t="shared" si="11" ref="AS20:AT23">AE20</f>
        <v>0</v>
      </c>
      <c r="AT20" s="180">
        <f t="shared" si="11"/>
        <v>0</v>
      </c>
      <c r="AU20" s="186">
        <f aca="true" t="shared" si="12" ref="AU20:AV23">AS20</f>
        <v>0</v>
      </c>
      <c r="AV20" s="188">
        <f t="shared" si="12"/>
        <v>0</v>
      </c>
      <c r="AW20" s="338">
        <f>D58+T58</f>
        <v>102.5</v>
      </c>
      <c r="AX20" s="337"/>
      <c r="AY20" s="283" t="e">
        <f>AW20/AS20*100</f>
        <v>#DIV/0!</v>
      </c>
      <c r="AZ20" s="192" t="e">
        <f>AW20/AU20*100</f>
        <v>#DIV/0!</v>
      </c>
      <c r="BA20" s="10"/>
      <c r="BB20" s="101">
        <v>7</v>
      </c>
      <c r="BC20" s="102" t="s">
        <v>137</v>
      </c>
      <c r="BD20" s="103">
        <v>1930</v>
      </c>
      <c r="BE20" s="104"/>
      <c r="BF20" s="105"/>
      <c r="BG20" s="106"/>
      <c r="BH20" s="106"/>
      <c r="BI20" s="106"/>
      <c r="BJ20" s="103"/>
      <c r="BK20" s="107"/>
      <c r="BL20" s="162"/>
      <c r="BM20" s="162"/>
      <c r="BN20" s="10"/>
      <c r="BO20" s="134"/>
      <c r="BP20" s="163" t="s">
        <v>103</v>
      </c>
      <c r="BQ20" s="341"/>
      <c r="BR20" s="90"/>
      <c r="BS20" s="165"/>
      <c r="BT20" s="341"/>
      <c r="BU20" s="90"/>
      <c r="BV20" s="165"/>
      <c r="BW20" s="89"/>
      <c r="BX20" s="342"/>
      <c r="BY20" s="165"/>
      <c r="BZ20" s="131"/>
      <c r="CA20" s="198"/>
      <c r="CB20" s="231"/>
      <c r="CC20" s="232" t="s">
        <v>112</v>
      </c>
      <c r="CD20" s="233"/>
      <c r="CE20" s="234"/>
      <c r="CF20" s="234"/>
      <c r="CG20" s="235"/>
      <c r="CH20" s="234"/>
      <c r="CI20" s="234"/>
      <c r="CJ20" s="234"/>
      <c r="CK20" s="235"/>
    </row>
    <row r="21" spans="1:89" ht="15.75">
      <c r="A21" s="60"/>
      <c r="B21" s="287" t="s">
        <v>105</v>
      </c>
      <c r="C21" s="288">
        <v>4.7</v>
      </c>
      <c r="D21" s="289">
        <v>4.7</v>
      </c>
      <c r="E21" s="209"/>
      <c r="F21" s="290"/>
      <c r="G21" s="291"/>
      <c r="H21" s="288">
        <v>4.7</v>
      </c>
      <c r="I21" s="289">
        <v>4.7</v>
      </c>
      <c r="J21" s="288"/>
      <c r="K21" s="289"/>
      <c r="L21" s="209"/>
      <c r="M21" s="290"/>
      <c r="N21" s="289"/>
      <c r="O21" s="209"/>
      <c r="P21" s="290">
        <f aca="true" t="shared" si="13" ref="P21:Q24">C21+J21+M21</f>
        <v>4.7</v>
      </c>
      <c r="Q21" s="289">
        <f t="shared" si="13"/>
        <v>4.7</v>
      </c>
      <c r="R21" s="209"/>
      <c r="S21" s="290"/>
      <c r="T21" s="291"/>
      <c r="U21" s="214"/>
      <c r="V21" s="215"/>
      <c r="W21" s="215"/>
      <c r="X21" s="215"/>
      <c r="Y21" s="215"/>
      <c r="Z21" s="215"/>
      <c r="AA21" s="6"/>
      <c r="AB21" s="60"/>
      <c r="AC21" s="216" t="s">
        <v>109</v>
      </c>
      <c r="AD21" s="217">
        <v>101</v>
      </c>
      <c r="AE21" s="218">
        <f t="shared" si="10"/>
        <v>0</v>
      </c>
      <c r="AF21" s="220">
        <f t="shared" si="10"/>
        <v>0</v>
      </c>
      <c r="AG21" s="343"/>
      <c r="AH21" s="344"/>
      <c r="AI21" s="345"/>
      <c r="AJ21" s="344"/>
      <c r="AK21" s="345"/>
      <c r="AL21" s="344"/>
      <c r="AM21" s="345"/>
      <c r="AN21" s="344"/>
      <c r="AO21" s="182"/>
      <c r="AP21" s="60"/>
      <c r="AQ21" s="346" t="s">
        <v>109</v>
      </c>
      <c r="AR21" s="347">
        <v>101</v>
      </c>
      <c r="AS21" s="218">
        <f t="shared" si="11"/>
        <v>0</v>
      </c>
      <c r="AT21" s="219">
        <f t="shared" si="11"/>
        <v>0</v>
      </c>
      <c r="AU21" s="223">
        <f t="shared" si="12"/>
        <v>0</v>
      </c>
      <c r="AV21" s="225">
        <f t="shared" si="12"/>
        <v>0</v>
      </c>
      <c r="AW21" s="345">
        <f>D59+T59</f>
        <v>854</v>
      </c>
      <c r="AX21" s="344"/>
      <c r="AY21" s="300" t="e">
        <f>AW21/AS21*100</f>
        <v>#DIV/0!</v>
      </c>
      <c r="AZ21" s="229" t="e">
        <f>AW21/AU21*100</f>
        <v>#DIV/0!</v>
      </c>
      <c r="BA21" s="10"/>
      <c r="BB21" s="101"/>
      <c r="BC21" s="102" t="s">
        <v>106</v>
      </c>
      <c r="BD21" s="103"/>
      <c r="BE21" s="104"/>
      <c r="BF21" s="105"/>
      <c r="BG21" s="106"/>
      <c r="BH21" s="106"/>
      <c r="BI21" s="106"/>
      <c r="BJ21" s="103"/>
      <c r="BK21" s="107"/>
      <c r="BL21" s="162"/>
      <c r="BM21" s="162"/>
      <c r="BN21" s="10"/>
      <c r="BO21" s="134"/>
      <c r="BP21" s="193" t="s">
        <v>107</v>
      </c>
      <c r="BQ21" s="335"/>
      <c r="BR21" s="195"/>
      <c r="BS21" s="196"/>
      <c r="BT21" s="335"/>
      <c r="BU21" s="195"/>
      <c r="BV21" s="196"/>
      <c r="BW21" s="105"/>
      <c r="BX21" s="195"/>
      <c r="BY21" s="196"/>
      <c r="BZ21" s="348"/>
      <c r="CA21" s="198"/>
      <c r="CB21" s="167">
        <v>1211</v>
      </c>
      <c r="CC21" s="168" t="s">
        <v>138</v>
      </c>
      <c r="CD21" s="164">
        <f>Q58</f>
        <v>102.5</v>
      </c>
      <c r="CE21" s="349">
        <f>Q59</f>
        <v>854</v>
      </c>
      <c r="CF21" s="349">
        <f>Q60</f>
        <v>0</v>
      </c>
      <c r="CG21" s="350">
        <f>Q61</f>
        <v>0</v>
      </c>
      <c r="CH21" s="105"/>
      <c r="CI21" s="106"/>
      <c r="CJ21" s="106"/>
      <c r="CK21" s="246"/>
    </row>
    <row r="22" spans="1:89" ht="15.75">
      <c r="A22" s="60"/>
      <c r="B22" s="303" t="s">
        <v>109</v>
      </c>
      <c r="C22" s="304">
        <v>2244</v>
      </c>
      <c r="D22" s="305">
        <v>2304</v>
      </c>
      <c r="E22" s="239"/>
      <c r="F22" s="306"/>
      <c r="G22" s="307"/>
      <c r="H22" s="304">
        <v>2244</v>
      </c>
      <c r="I22" s="305">
        <v>2304</v>
      </c>
      <c r="J22" s="304"/>
      <c r="K22" s="305"/>
      <c r="L22" s="239"/>
      <c r="M22" s="306"/>
      <c r="N22" s="305"/>
      <c r="O22" s="239"/>
      <c r="P22" s="306">
        <f t="shared" si="13"/>
        <v>2244</v>
      </c>
      <c r="Q22" s="305">
        <f t="shared" si="13"/>
        <v>2304</v>
      </c>
      <c r="R22" s="239"/>
      <c r="S22" s="306"/>
      <c r="T22" s="307"/>
      <c r="U22" s="214"/>
      <c r="V22" s="215"/>
      <c r="W22" s="215"/>
      <c r="X22" s="215"/>
      <c r="Y22" s="215"/>
      <c r="Z22" s="215"/>
      <c r="AA22" s="6"/>
      <c r="AB22" s="60"/>
      <c r="AC22" s="216" t="s">
        <v>113</v>
      </c>
      <c r="AD22" s="217">
        <v>102</v>
      </c>
      <c r="AE22" s="218">
        <f t="shared" si="10"/>
        <v>0</v>
      </c>
      <c r="AF22" s="220">
        <f t="shared" si="10"/>
        <v>0</v>
      </c>
      <c r="AG22" s="343"/>
      <c r="AH22" s="344"/>
      <c r="AI22" s="345"/>
      <c r="AJ22" s="344"/>
      <c r="AK22" s="345"/>
      <c r="AL22" s="344"/>
      <c r="AM22" s="345"/>
      <c r="AN22" s="344"/>
      <c r="AO22" s="182"/>
      <c r="AP22" s="60"/>
      <c r="AQ22" s="346" t="s">
        <v>113</v>
      </c>
      <c r="AR22" s="347">
        <v>102</v>
      </c>
      <c r="AS22" s="218">
        <f t="shared" si="11"/>
        <v>0</v>
      </c>
      <c r="AT22" s="219">
        <f t="shared" si="11"/>
        <v>0</v>
      </c>
      <c r="AU22" s="223">
        <f t="shared" si="12"/>
        <v>0</v>
      </c>
      <c r="AV22" s="225">
        <f t="shared" si="12"/>
        <v>0</v>
      </c>
      <c r="AW22" s="345">
        <f>D60+T60</f>
        <v>0</v>
      </c>
      <c r="AX22" s="344"/>
      <c r="AY22" s="300" t="e">
        <f>AW22/AS22*100</f>
        <v>#DIV/0!</v>
      </c>
      <c r="AZ22" s="229" t="e">
        <f>AW22/AU22*100</f>
        <v>#DIV/0!</v>
      </c>
      <c r="BA22" s="10"/>
      <c r="BB22" s="101">
        <v>8</v>
      </c>
      <c r="BC22" s="102" t="s">
        <v>139</v>
      </c>
      <c r="BD22" s="103">
        <v>1940</v>
      </c>
      <c r="BE22" s="104"/>
      <c r="BF22" s="105"/>
      <c r="BG22" s="106"/>
      <c r="BH22" s="106"/>
      <c r="BI22" s="106"/>
      <c r="BJ22" s="103"/>
      <c r="BK22" s="107"/>
      <c r="BL22" s="162"/>
      <c r="BM22" s="162"/>
      <c r="BN22" s="10"/>
      <c r="BO22" s="134"/>
      <c r="BP22" s="230" t="s">
        <v>111</v>
      </c>
      <c r="BQ22" s="351"/>
      <c r="BR22" s="106"/>
      <c r="BS22" s="196"/>
      <c r="BT22" s="351"/>
      <c r="BU22" s="106"/>
      <c r="BV22" s="196"/>
      <c r="BW22" s="197"/>
      <c r="BX22" s="195"/>
      <c r="BY22" s="196"/>
      <c r="BZ22" s="348"/>
      <c r="CA22" s="198"/>
      <c r="CB22" s="167">
        <v>1212</v>
      </c>
      <c r="CC22" s="168" t="s">
        <v>140</v>
      </c>
      <c r="CD22" s="194">
        <f>Q63</f>
        <v>191.3</v>
      </c>
      <c r="CE22" s="201">
        <f>Q64</f>
        <v>2215</v>
      </c>
      <c r="CF22" s="201">
        <f>Q65</f>
        <v>0</v>
      </c>
      <c r="CG22" s="202">
        <f>Q66</f>
        <v>0</v>
      </c>
      <c r="CH22" s="105"/>
      <c r="CI22" s="106"/>
      <c r="CJ22" s="106"/>
      <c r="CK22" s="246"/>
    </row>
    <row r="23" spans="1:89" ht="16.5" thickBot="1">
      <c r="A23" s="60"/>
      <c r="B23" s="303" t="s">
        <v>113</v>
      </c>
      <c r="C23" s="304">
        <v>1782</v>
      </c>
      <c r="D23" s="305">
        <v>1842</v>
      </c>
      <c r="E23" s="239">
        <v>83367</v>
      </c>
      <c r="F23" s="306"/>
      <c r="G23" s="307"/>
      <c r="H23" s="304">
        <v>1782</v>
      </c>
      <c r="I23" s="305">
        <v>1842</v>
      </c>
      <c r="J23" s="304"/>
      <c r="K23" s="305"/>
      <c r="L23" s="239"/>
      <c r="M23" s="306"/>
      <c r="N23" s="305"/>
      <c r="O23" s="239"/>
      <c r="P23" s="306">
        <f t="shared" si="13"/>
        <v>1782</v>
      </c>
      <c r="Q23" s="305">
        <f t="shared" si="13"/>
        <v>1842</v>
      </c>
      <c r="R23" s="239"/>
      <c r="S23" s="306"/>
      <c r="T23" s="307"/>
      <c r="U23" s="214"/>
      <c r="V23" s="215"/>
      <c r="W23" s="215"/>
      <c r="X23" s="215"/>
      <c r="Y23" s="215"/>
      <c r="Z23" s="215"/>
      <c r="AA23" s="6"/>
      <c r="AB23" s="60"/>
      <c r="AC23" s="247" t="s">
        <v>117</v>
      </c>
      <c r="AD23" s="248">
        <v>103</v>
      </c>
      <c r="AE23" s="249">
        <f>AG23+AI23+AK23+AM23</f>
        <v>0</v>
      </c>
      <c r="AF23" s="251">
        <f>AH23+AM23+AL23+AN23</f>
        <v>0</v>
      </c>
      <c r="AG23" s="352"/>
      <c r="AH23" s="353"/>
      <c r="AI23" s="354"/>
      <c r="AJ23" s="353"/>
      <c r="AK23" s="354"/>
      <c r="AL23" s="353"/>
      <c r="AM23" s="354"/>
      <c r="AN23" s="353"/>
      <c r="AO23" s="182"/>
      <c r="AP23" s="60"/>
      <c r="AQ23" s="355" t="s">
        <v>117</v>
      </c>
      <c r="AR23" s="356">
        <v>103</v>
      </c>
      <c r="AS23" s="249">
        <f t="shared" si="11"/>
        <v>0</v>
      </c>
      <c r="AT23" s="250">
        <f t="shared" si="11"/>
        <v>0</v>
      </c>
      <c r="AU23" s="254">
        <f t="shared" si="12"/>
        <v>0</v>
      </c>
      <c r="AV23" s="256">
        <f t="shared" si="12"/>
        <v>0</v>
      </c>
      <c r="AW23" s="354">
        <f>D61+T61</f>
        <v>0</v>
      </c>
      <c r="AX23" s="353"/>
      <c r="AY23" s="317" t="e">
        <f>AW23/AS23*100</f>
        <v>#DIV/0!</v>
      </c>
      <c r="AZ23" s="260" t="e">
        <f>AW23/AU23*100</f>
        <v>#DIV/0!</v>
      </c>
      <c r="BA23" s="10"/>
      <c r="BB23" s="101"/>
      <c r="BC23" s="102" t="s">
        <v>124</v>
      </c>
      <c r="BD23" s="103"/>
      <c r="BE23" s="104"/>
      <c r="BF23" s="105"/>
      <c r="BG23" s="106"/>
      <c r="BH23" s="106"/>
      <c r="BI23" s="106"/>
      <c r="BJ23" s="103"/>
      <c r="BK23" s="107"/>
      <c r="BL23" s="162"/>
      <c r="BM23" s="162"/>
      <c r="BN23" s="10"/>
      <c r="BO23" s="134"/>
      <c r="BP23" s="230" t="s">
        <v>115</v>
      </c>
      <c r="BQ23" s="351"/>
      <c r="BR23" s="106"/>
      <c r="BS23" s="196"/>
      <c r="BT23" s="351"/>
      <c r="BU23" s="106"/>
      <c r="BV23" s="196"/>
      <c r="BW23" s="105"/>
      <c r="BX23" s="195"/>
      <c r="BY23" s="196"/>
      <c r="BZ23" s="131"/>
      <c r="CA23" s="198"/>
      <c r="CB23" s="167">
        <v>1213</v>
      </c>
      <c r="CC23" s="168" t="s">
        <v>141</v>
      </c>
      <c r="CD23" s="194">
        <f>Q68</f>
        <v>71</v>
      </c>
      <c r="CE23" s="201">
        <f>Q69</f>
        <v>723</v>
      </c>
      <c r="CF23" s="201">
        <f>Q70</f>
        <v>88</v>
      </c>
      <c r="CG23" s="202">
        <f>Q71</f>
        <v>0</v>
      </c>
      <c r="CH23" s="105"/>
      <c r="CI23" s="106"/>
      <c r="CJ23" s="106"/>
      <c r="CK23" s="246"/>
    </row>
    <row r="24" spans="1:89" ht="16.5" thickBot="1">
      <c r="A24" s="60"/>
      <c r="B24" s="323" t="s">
        <v>117</v>
      </c>
      <c r="C24" s="324">
        <v>1063</v>
      </c>
      <c r="D24" s="325">
        <v>1080</v>
      </c>
      <c r="E24" s="265">
        <v>81074</v>
      </c>
      <c r="F24" s="326"/>
      <c r="G24" s="327"/>
      <c r="H24" s="324">
        <v>1063</v>
      </c>
      <c r="I24" s="325">
        <v>1080</v>
      </c>
      <c r="J24" s="324"/>
      <c r="K24" s="325"/>
      <c r="L24" s="265"/>
      <c r="M24" s="326"/>
      <c r="N24" s="325"/>
      <c r="O24" s="265"/>
      <c r="P24" s="326">
        <f t="shared" si="13"/>
        <v>1063</v>
      </c>
      <c r="Q24" s="325">
        <f t="shared" si="13"/>
        <v>1080</v>
      </c>
      <c r="R24" s="265"/>
      <c r="S24" s="326"/>
      <c r="T24" s="327"/>
      <c r="U24" s="214"/>
      <c r="V24" s="215"/>
      <c r="W24" s="215"/>
      <c r="X24" s="215"/>
      <c r="Y24" s="215"/>
      <c r="Z24" s="215"/>
      <c r="AA24" s="6"/>
      <c r="AB24" s="60"/>
      <c r="AC24" s="330" t="s">
        <v>142</v>
      </c>
      <c r="AD24" s="270"/>
      <c r="AE24" s="270"/>
      <c r="AP24" s="60"/>
      <c r="AQ24" s="330" t="s">
        <v>142</v>
      </c>
      <c r="AR24" s="270"/>
      <c r="AS24" s="270"/>
      <c r="BA24" s="10"/>
      <c r="BB24" s="101">
        <v>9</v>
      </c>
      <c r="BC24" s="102" t="s">
        <v>143</v>
      </c>
      <c r="BD24" s="103">
        <v>1950</v>
      </c>
      <c r="BE24" s="104"/>
      <c r="BF24" s="105"/>
      <c r="BG24" s="106"/>
      <c r="BH24" s="106"/>
      <c r="BI24" s="106"/>
      <c r="BJ24" s="103"/>
      <c r="BK24" s="107"/>
      <c r="BL24" s="162"/>
      <c r="BM24" s="162"/>
      <c r="BN24" s="10"/>
      <c r="BO24" s="134"/>
      <c r="BP24" s="261" t="s">
        <v>119</v>
      </c>
      <c r="BQ24" s="335"/>
      <c r="BR24" s="195"/>
      <c r="BS24" s="196"/>
      <c r="BT24" s="335"/>
      <c r="BU24" s="195"/>
      <c r="BV24" s="196"/>
      <c r="BW24" s="105"/>
      <c r="BX24" s="195"/>
      <c r="BY24" s="196"/>
      <c r="CA24" s="12"/>
      <c r="CB24" s="244">
        <v>1214</v>
      </c>
      <c r="CC24" s="245" t="s">
        <v>144</v>
      </c>
      <c r="CD24" s="319">
        <f>Q73</f>
        <v>234.4</v>
      </c>
      <c r="CE24" s="357">
        <f>Q74</f>
        <v>8247</v>
      </c>
      <c r="CF24" s="357">
        <f>Q75</f>
        <v>6091</v>
      </c>
      <c r="CG24" s="358">
        <f>Q76</f>
        <v>1172</v>
      </c>
      <c r="CH24" s="105"/>
      <c r="CI24" s="106"/>
      <c r="CJ24" s="106"/>
      <c r="CK24" s="246"/>
    </row>
    <row r="25" spans="1:89" ht="16.5" thickBot="1">
      <c r="A25" s="60">
        <v>1110</v>
      </c>
      <c r="B25" s="174" t="s">
        <v>145</v>
      </c>
      <c r="C25" s="174"/>
      <c r="D25" s="174"/>
      <c r="E25" s="175"/>
      <c r="F25" s="1"/>
      <c r="G25" s="1"/>
      <c r="H25" s="1"/>
      <c r="I25" s="1"/>
      <c r="J25" s="1"/>
      <c r="K25" s="1"/>
      <c r="L25" s="175"/>
      <c r="M25" s="1"/>
      <c r="N25" s="1"/>
      <c r="O25" s="175"/>
      <c r="P25" s="1"/>
      <c r="Q25" s="1"/>
      <c r="R25" s="175"/>
      <c r="U25" s="6"/>
      <c r="AA25" s="6"/>
      <c r="AB25" s="60"/>
      <c r="AC25" s="177" t="s">
        <v>105</v>
      </c>
      <c r="AD25" s="178">
        <v>110</v>
      </c>
      <c r="AE25" s="179">
        <f aca="true" t="shared" si="14" ref="AE25:AF28">AG25+AI25+AK25+AM25</f>
        <v>0</v>
      </c>
      <c r="AF25" s="181">
        <f t="shared" si="14"/>
        <v>0</v>
      </c>
      <c r="AG25" s="336"/>
      <c r="AH25" s="337"/>
      <c r="AI25" s="338"/>
      <c r="AJ25" s="337"/>
      <c r="AK25" s="338"/>
      <c r="AL25" s="337"/>
      <c r="AM25" s="338"/>
      <c r="AN25" s="337"/>
      <c r="AO25" s="182"/>
      <c r="AP25" s="60"/>
      <c r="AQ25" s="339" t="s">
        <v>105</v>
      </c>
      <c r="AR25" s="340">
        <v>110</v>
      </c>
      <c r="AS25" s="179">
        <f aca="true" t="shared" si="15" ref="AS25:AT28">AE25</f>
        <v>0</v>
      </c>
      <c r="AT25" s="180">
        <f t="shared" si="15"/>
        <v>0</v>
      </c>
      <c r="AU25" s="186">
        <f aca="true" t="shared" si="16" ref="AU25:AV28">AS25</f>
        <v>0</v>
      </c>
      <c r="AV25" s="188">
        <f t="shared" si="16"/>
        <v>0</v>
      </c>
      <c r="AW25" s="338">
        <f>D63+T63</f>
        <v>191.3</v>
      </c>
      <c r="AX25" s="337"/>
      <c r="AY25" s="283" t="e">
        <f>AW25/AS25*100</f>
        <v>#DIV/0!</v>
      </c>
      <c r="AZ25" s="192" t="e">
        <f>AW25/AU25*100</f>
        <v>#DIV/0!</v>
      </c>
      <c r="BA25" s="10"/>
      <c r="BB25" s="101"/>
      <c r="BC25" s="102" t="s">
        <v>106</v>
      </c>
      <c r="BD25" s="103"/>
      <c r="BE25" s="104"/>
      <c r="BF25" s="105"/>
      <c r="BG25" s="106"/>
      <c r="BH25" s="106"/>
      <c r="BI25" s="106"/>
      <c r="BJ25" s="103"/>
      <c r="BK25" s="107"/>
      <c r="BL25" s="162"/>
      <c r="BM25" s="162"/>
      <c r="BN25" s="10"/>
      <c r="BO25" s="134"/>
      <c r="BP25" s="230" t="s">
        <v>111</v>
      </c>
      <c r="BQ25" s="351"/>
      <c r="BR25" s="106"/>
      <c r="BS25" s="196"/>
      <c r="BT25" s="351"/>
      <c r="BU25" s="106"/>
      <c r="BV25" s="196"/>
      <c r="BW25" s="197"/>
      <c r="BX25" s="195"/>
      <c r="BY25" s="196"/>
      <c r="CA25" s="198"/>
      <c r="CB25" s="359">
        <v>1220</v>
      </c>
      <c r="CC25" s="360" t="s">
        <v>146</v>
      </c>
      <c r="CD25" s="169"/>
      <c r="CE25" s="170"/>
      <c r="CF25" s="170"/>
      <c r="CG25" s="171"/>
      <c r="CH25" s="234"/>
      <c r="CI25" s="234"/>
      <c r="CJ25" s="234"/>
      <c r="CK25" s="235"/>
    </row>
    <row r="26" spans="1:89" ht="16.5" thickBot="1">
      <c r="A26" s="60"/>
      <c r="B26" s="361" t="s">
        <v>105</v>
      </c>
      <c r="C26" s="207">
        <v>171.6</v>
      </c>
      <c r="D26" s="827">
        <v>170.1</v>
      </c>
      <c r="E26" s="209"/>
      <c r="F26" s="210"/>
      <c r="G26" s="211"/>
      <c r="H26" s="207">
        <v>171.6</v>
      </c>
      <c r="I26" s="827">
        <v>170.1</v>
      </c>
      <c r="J26" s="207"/>
      <c r="K26" s="208"/>
      <c r="L26" s="209"/>
      <c r="M26" s="210"/>
      <c r="N26" s="208"/>
      <c r="O26" s="209"/>
      <c r="P26" s="210">
        <f aca="true" t="shared" si="17" ref="P26:Q29">C26+J26+M26</f>
        <v>171.6</v>
      </c>
      <c r="Q26" s="208">
        <f t="shared" si="17"/>
        <v>170.1</v>
      </c>
      <c r="R26" s="209"/>
      <c r="S26" s="210"/>
      <c r="T26" s="211"/>
      <c r="U26" s="214"/>
      <c r="V26" s="215"/>
      <c r="W26" s="215"/>
      <c r="X26" s="215"/>
      <c r="Y26" s="215"/>
      <c r="Z26" s="215"/>
      <c r="AA26" s="6"/>
      <c r="AB26" s="60">
        <v>1</v>
      </c>
      <c r="AC26" s="216" t="s">
        <v>109</v>
      </c>
      <c r="AD26" s="217">
        <v>111</v>
      </c>
      <c r="AE26" s="218">
        <f t="shared" si="14"/>
        <v>0</v>
      </c>
      <c r="AF26" s="220">
        <f t="shared" si="14"/>
        <v>0</v>
      </c>
      <c r="AG26" s="343"/>
      <c r="AH26" s="344"/>
      <c r="AI26" s="345"/>
      <c r="AJ26" s="344"/>
      <c r="AK26" s="345"/>
      <c r="AL26" s="344"/>
      <c r="AM26" s="345"/>
      <c r="AN26" s="344"/>
      <c r="AO26" s="182"/>
      <c r="AP26" s="60">
        <v>1</v>
      </c>
      <c r="AQ26" s="346" t="s">
        <v>109</v>
      </c>
      <c r="AR26" s="347">
        <v>111</v>
      </c>
      <c r="AS26" s="218">
        <f t="shared" si="15"/>
        <v>0</v>
      </c>
      <c r="AT26" s="219">
        <f t="shared" si="15"/>
        <v>0</v>
      </c>
      <c r="AU26" s="223">
        <f t="shared" si="16"/>
        <v>0</v>
      </c>
      <c r="AV26" s="225">
        <f t="shared" si="16"/>
        <v>0</v>
      </c>
      <c r="AW26" s="345">
        <f>D64+T64</f>
        <v>2215</v>
      </c>
      <c r="AX26" s="344"/>
      <c r="AY26" s="300" t="e">
        <f>AW26/AS26*100</f>
        <v>#DIV/0!</v>
      </c>
      <c r="AZ26" s="229" t="e">
        <f>AW26/AU26*100</f>
        <v>#DIV/0!</v>
      </c>
      <c r="BA26" s="10"/>
      <c r="BB26" s="362">
        <v>10</v>
      </c>
      <c r="BC26" s="363" t="s">
        <v>147</v>
      </c>
      <c r="BD26" s="364">
        <v>1960</v>
      </c>
      <c r="BE26" s="365"/>
      <c r="BF26" s="366"/>
      <c r="BG26" s="367"/>
      <c r="BH26" s="367"/>
      <c r="BI26" s="367"/>
      <c r="BJ26" s="368"/>
      <c r="BK26" s="92"/>
      <c r="BL26" s="162"/>
      <c r="BM26" s="162"/>
      <c r="BN26" s="10"/>
      <c r="BO26" s="134"/>
      <c r="BP26" s="284" t="s">
        <v>125</v>
      </c>
      <c r="BQ26" s="351"/>
      <c r="BR26" s="106"/>
      <c r="BS26" s="196"/>
      <c r="BT26" s="351"/>
      <c r="BU26" s="106"/>
      <c r="BV26" s="196"/>
      <c r="BW26" s="105"/>
      <c r="BX26" s="195"/>
      <c r="BY26" s="196"/>
      <c r="CA26" s="198"/>
      <c r="CB26" s="369"/>
      <c r="CC26" s="370" t="s">
        <v>148</v>
      </c>
      <c r="CD26" s="169"/>
      <c r="CE26" s="170"/>
      <c r="CF26" s="170"/>
      <c r="CG26" s="171"/>
      <c r="CH26" s="170"/>
      <c r="CI26" s="170"/>
      <c r="CJ26" s="170"/>
      <c r="CK26" s="171"/>
    </row>
    <row r="27" spans="1:89" ht="16.5" thickBot="1">
      <c r="A27" s="60"/>
      <c r="B27" s="371" t="s">
        <v>109</v>
      </c>
      <c r="C27" s="237">
        <v>32082</v>
      </c>
      <c r="D27" s="238">
        <v>31910</v>
      </c>
      <c r="E27" s="239"/>
      <c r="F27" s="240"/>
      <c r="G27" s="241"/>
      <c r="H27" s="237">
        <v>32082</v>
      </c>
      <c r="I27" s="238">
        <v>31910</v>
      </c>
      <c r="J27" s="237"/>
      <c r="K27" s="238"/>
      <c r="L27" s="239"/>
      <c r="M27" s="240"/>
      <c r="N27" s="238"/>
      <c r="O27" s="239"/>
      <c r="P27" s="240">
        <f t="shared" si="17"/>
        <v>32082</v>
      </c>
      <c r="Q27" s="238">
        <f t="shared" si="17"/>
        <v>31910</v>
      </c>
      <c r="R27" s="239"/>
      <c r="S27" s="240"/>
      <c r="T27" s="241"/>
      <c r="U27" s="214"/>
      <c r="V27" s="215"/>
      <c r="W27" s="215"/>
      <c r="X27" s="215"/>
      <c r="Y27" s="215"/>
      <c r="Z27" s="215"/>
      <c r="AA27" s="6"/>
      <c r="AB27" s="60"/>
      <c r="AC27" s="216" t="s">
        <v>113</v>
      </c>
      <c r="AD27" s="217">
        <v>112</v>
      </c>
      <c r="AE27" s="218">
        <f t="shared" si="14"/>
        <v>0</v>
      </c>
      <c r="AF27" s="220">
        <f t="shared" si="14"/>
        <v>0</v>
      </c>
      <c r="AG27" s="343"/>
      <c r="AH27" s="344"/>
      <c r="AI27" s="345"/>
      <c r="AJ27" s="344"/>
      <c r="AK27" s="345"/>
      <c r="AL27" s="344"/>
      <c r="AM27" s="345"/>
      <c r="AN27" s="344"/>
      <c r="AO27" s="182"/>
      <c r="AP27" s="60"/>
      <c r="AQ27" s="346" t="s">
        <v>113</v>
      </c>
      <c r="AR27" s="347">
        <v>112</v>
      </c>
      <c r="AS27" s="218">
        <f t="shared" si="15"/>
        <v>0</v>
      </c>
      <c r="AT27" s="219">
        <f t="shared" si="15"/>
        <v>0</v>
      </c>
      <c r="AU27" s="223">
        <f t="shared" si="16"/>
        <v>0</v>
      </c>
      <c r="AV27" s="225">
        <f t="shared" si="16"/>
        <v>0</v>
      </c>
      <c r="AW27" s="345">
        <f>D65+T65</f>
        <v>0</v>
      </c>
      <c r="AX27" s="344"/>
      <c r="AY27" s="300" t="e">
        <f>AW27/AS27*100</f>
        <v>#DIV/0!</v>
      </c>
      <c r="AZ27" s="229" t="e">
        <f>AW27/AU27*100</f>
        <v>#DIV/0!</v>
      </c>
      <c r="BA27" s="10"/>
      <c r="BC27" s="11" t="s">
        <v>149</v>
      </c>
      <c r="BL27" s="372"/>
      <c r="BM27" s="372"/>
      <c r="BN27" s="10"/>
      <c r="BO27" s="134"/>
      <c r="BP27" s="284" t="s">
        <v>127</v>
      </c>
      <c r="BQ27" s="335"/>
      <c r="BR27" s="195"/>
      <c r="BS27" s="196"/>
      <c r="BT27" s="335"/>
      <c r="BU27" s="195"/>
      <c r="BV27" s="196"/>
      <c r="BW27" s="105"/>
      <c r="BX27" s="195"/>
      <c r="BY27" s="196"/>
      <c r="CA27" s="198"/>
      <c r="CB27" s="333"/>
      <c r="CC27" s="334" t="s">
        <v>150</v>
      </c>
      <c r="CD27" s="335">
        <f>CD29+CD30+CD31+CD32+CD33+CD34+CD36</f>
        <v>249.2</v>
      </c>
      <c r="CE27" s="195">
        <f>CE29+CE30+CE31+CE32+CE33+CE34+CE36</f>
        <v>53892</v>
      </c>
      <c r="CF27" s="195">
        <f>CF29+CF30+CF31+CF32+CF33+CF34+CF36</f>
        <v>43056</v>
      </c>
      <c r="CG27" s="196">
        <f>CG29+CG30+CG31+CG32+CG33+CG34+CG36</f>
        <v>18116</v>
      </c>
      <c r="CH27" s="105"/>
      <c r="CI27" s="106"/>
      <c r="CJ27" s="106"/>
      <c r="CK27" s="246"/>
    </row>
    <row r="28" spans="1:89" ht="16.5" thickBot="1">
      <c r="A28" s="60"/>
      <c r="B28" s="371" t="s">
        <v>113</v>
      </c>
      <c r="C28" s="237">
        <v>26203</v>
      </c>
      <c r="D28" s="238">
        <v>26062</v>
      </c>
      <c r="E28" s="239">
        <v>1659457</v>
      </c>
      <c r="F28" s="240"/>
      <c r="G28" s="241"/>
      <c r="H28" s="237">
        <v>26203</v>
      </c>
      <c r="I28" s="238">
        <v>26062</v>
      </c>
      <c r="J28" s="237"/>
      <c r="K28" s="238"/>
      <c r="L28" s="239"/>
      <c r="M28" s="240"/>
      <c r="N28" s="238"/>
      <c r="O28" s="239"/>
      <c r="P28" s="240">
        <f t="shared" si="17"/>
        <v>26203</v>
      </c>
      <c r="Q28" s="238">
        <f t="shared" si="17"/>
        <v>26062</v>
      </c>
      <c r="R28" s="239"/>
      <c r="S28" s="240"/>
      <c r="T28" s="241"/>
      <c r="U28" s="214"/>
      <c r="V28" s="215"/>
      <c r="W28" s="215"/>
      <c r="X28" s="215"/>
      <c r="Y28" s="215"/>
      <c r="Z28" s="215"/>
      <c r="AA28" s="6"/>
      <c r="AB28" s="60"/>
      <c r="AC28" s="247" t="s">
        <v>117</v>
      </c>
      <c r="AD28" s="248">
        <v>113</v>
      </c>
      <c r="AE28" s="249">
        <f t="shared" si="14"/>
        <v>0</v>
      </c>
      <c r="AF28" s="251">
        <f t="shared" si="14"/>
        <v>0</v>
      </c>
      <c r="AG28" s="352"/>
      <c r="AH28" s="353"/>
      <c r="AI28" s="354"/>
      <c r="AJ28" s="353"/>
      <c r="AK28" s="354"/>
      <c r="AL28" s="353"/>
      <c r="AM28" s="354"/>
      <c r="AN28" s="353"/>
      <c r="AO28" s="182"/>
      <c r="AP28" s="60"/>
      <c r="AQ28" s="355" t="s">
        <v>117</v>
      </c>
      <c r="AR28" s="356">
        <v>113</v>
      </c>
      <c r="AS28" s="249">
        <f t="shared" si="15"/>
        <v>0</v>
      </c>
      <c r="AT28" s="250">
        <f t="shared" si="15"/>
        <v>0</v>
      </c>
      <c r="AU28" s="254">
        <f t="shared" si="16"/>
        <v>0</v>
      </c>
      <c r="AV28" s="256">
        <f t="shared" si="16"/>
        <v>0</v>
      </c>
      <c r="AW28" s="354">
        <f>D66+T66</f>
        <v>0</v>
      </c>
      <c r="AX28" s="353"/>
      <c r="AY28" s="317" t="e">
        <f>AW28/AS28*100</f>
        <v>#DIV/0!</v>
      </c>
      <c r="AZ28" s="260" t="e">
        <f>AW28/AU28*100</f>
        <v>#DIV/0!</v>
      </c>
      <c r="BA28" s="10"/>
      <c r="BB28" s="16"/>
      <c r="BC28" s="17"/>
      <c r="BD28" s="18" t="s">
        <v>11</v>
      </c>
      <c r="BE28" s="17"/>
      <c r="BF28" s="19"/>
      <c r="BG28" s="19" t="s">
        <v>12</v>
      </c>
      <c r="BH28" s="19"/>
      <c r="BI28" s="19"/>
      <c r="BJ28" s="20"/>
      <c r="BK28" s="20" t="s">
        <v>13</v>
      </c>
      <c r="BL28" s="372"/>
      <c r="BM28" s="372"/>
      <c r="BN28" s="10"/>
      <c r="BO28" s="134"/>
      <c r="BP28" s="284" t="s">
        <v>129</v>
      </c>
      <c r="BQ28" s="351"/>
      <c r="BR28" s="106"/>
      <c r="BS28" s="196"/>
      <c r="BT28" s="351"/>
      <c r="BU28" s="106"/>
      <c r="BV28" s="196"/>
      <c r="BW28" s="197"/>
      <c r="BX28" s="195"/>
      <c r="BY28" s="196"/>
      <c r="CA28" s="198"/>
      <c r="CB28" s="231"/>
      <c r="CC28" s="232" t="s">
        <v>112</v>
      </c>
      <c r="CD28" s="233"/>
      <c r="CE28" s="234"/>
      <c r="CF28" s="234"/>
      <c r="CG28" s="235"/>
      <c r="CH28" s="234"/>
      <c r="CI28" s="234"/>
      <c r="CJ28" s="234"/>
      <c r="CK28" s="235"/>
    </row>
    <row r="29" spans="1:89" ht="16.5" thickBot="1">
      <c r="A29" s="60"/>
      <c r="B29" s="373" t="s">
        <v>117</v>
      </c>
      <c r="C29" s="263">
        <v>10910</v>
      </c>
      <c r="D29" s="264">
        <v>12420</v>
      </c>
      <c r="E29" s="265">
        <v>1613180</v>
      </c>
      <c r="F29" s="266"/>
      <c r="G29" s="267"/>
      <c r="H29" s="263">
        <v>10910</v>
      </c>
      <c r="I29" s="264">
        <v>12420</v>
      </c>
      <c r="J29" s="263"/>
      <c r="K29" s="264"/>
      <c r="L29" s="265"/>
      <c r="M29" s="266"/>
      <c r="N29" s="264"/>
      <c r="O29" s="265"/>
      <c r="P29" s="266">
        <f t="shared" si="17"/>
        <v>10910</v>
      </c>
      <c r="Q29" s="264">
        <f t="shared" si="17"/>
        <v>12420</v>
      </c>
      <c r="R29" s="265"/>
      <c r="S29" s="266"/>
      <c r="T29" s="267"/>
      <c r="U29" s="214"/>
      <c r="V29" s="215"/>
      <c r="W29" s="215"/>
      <c r="X29" s="215"/>
      <c r="Y29" s="215"/>
      <c r="Z29" s="215"/>
      <c r="AA29" s="6"/>
      <c r="AB29" s="60"/>
      <c r="AC29" s="330" t="s">
        <v>151</v>
      </c>
      <c r="AD29" s="270"/>
      <c r="AE29" s="270"/>
      <c r="AP29" s="60"/>
      <c r="AQ29" s="330" t="s">
        <v>151</v>
      </c>
      <c r="AR29" s="270"/>
      <c r="AS29" s="270"/>
      <c r="BA29" s="10"/>
      <c r="BB29" s="45"/>
      <c r="BC29" s="46"/>
      <c r="BD29" s="47" t="s">
        <v>27</v>
      </c>
      <c r="BE29" s="16" t="s">
        <v>28</v>
      </c>
      <c r="BF29" s="48"/>
      <c r="BG29" s="43" t="s">
        <v>23</v>
      </c>
      <c r="BH29" s="43"/>
      <c r="BI29" s="43"/>
      <c r="BJ29" s="44"/>
      <c r="BK29" s="49" t="s">
        <v>29</v>
      </c>
      <c r="BL29" s="162"/>
      <c r="BM29" s="162"/>
      <c r="BN29" s="10"/>
      <c r="BO29" s="134"/>
      <c r="BP29" s="318" t="s">
        <v>132</v>
      </c>
      <c r="BQ29" s="374"/>
      <c r="BR29" s="320"/>
      <c r="BS29" s="321"/>
      <c r="BT29" s="374"/>
      <c r="BU29" s="320"/>
      <c r="BV29" s="321"/>
      <c r="BW29" s="375"/>
      <c r="BX29" s="376"/>
      <c r="BY29" s="321"/>
      <c r="CA29" s="12"/>
      <c r="CB29" s="167">
        <v>1221</v>
      </c>
      <c r="CC29" s="168" t="s">
        <v>152</v>
      </c>
      <c r="CD29" s="194">
        <f>Q100</f>
        <v>58.1</v>
      </c>
      <c r="CE29" s="201">
        <f>Q101</f>
        <v>2240</v>
      </c>
      <c r="CF29" s="201">
        <f>Q102</f>
        <v>1641</v>
      </c>
      <c r="CG29" s="202">
        <f>Q103</f>
        <v>151</v>
      </c>
      <c r="CH29" s="105"/>
      <c r="CI29" s="106"/>
      <c r="CJ29" s="106"/>
      <c r="CK29" s="246"/>
    </row>
    <row r="30" spans="1:89" ht="16.5" thickBot="1">
      <c r="A30" s="60">
        <v>1111</v>
      </c>
      <c r="B30" s="174" t="s">
        <v>153</v>
      </c>
      <c r="C30" s="174"/>
      <c r="D30" s="174"/>
      <c r="E30" s="175"/>
      <c r="F30" s="1"/>
      <c r="G30" s="1"/>
      <c r="H30" s="1"/>
      <c r="I30" s="1"/>
      <c r="J30" s="1"/>
      <c r="K30" s="1"/>
      <c r="L30" s="175"/>
      <c r="M30" s="1"/>
      <c r="N30" s="1"/>
      <c r="O30" s="175"/>
      <c r="P30" s="1"/>
      <c r="Q30" s="1"/>
      <c r="R30" s="175"/>
      <c r="U30" s="6"/>
      <c r="AA30" s="6"/>
      <c r="AB30" s="60"/>
      <c r="AC30" s="177" t="s">
        <v>105</v>
      </c>
      <c r="AD30" s="178">
        <v>120</v>
      </c>
      <c r="AE30" s="179">
        <f aca="true" t="shared" si="18" ref="AE30:AF33">AG30+AI30+AK30+AM30</f>
        <v>0</v>
      </c>
      <c r="AF30" s="181">
        <f t="shared" si="18"/>
        <v>0</v>
      </c>
      <c r="AG30" s="336"/>
      <c r="AH30" s="337"/>
      <c r="AI30" s="338"/>
      <c r="AJ30" s="337"/>
      <c r="AK30" s="338"/>
      <c r="AL30" s="337"/>
      <c r="AM30" s="338"/>
      <c r="AN30" s="337"/>
      <c r="AO30" s="182"/>
      <c r="AP30" s="60"/>
      <c r="AQ30" s="339" t="s">
        <v>105</v>
      </c>
      <c r="AR30" s="340">
        <v>120</v>
      </c>
      <c r="AS30" s="179">
        <f aca="true" t="shared" si="19" ref="AS30:AT33">AE30</f>
        <v>0</v>
      </c>
      <c r="AT30" s="180">
        <f t="shared" si="19"/>
        <v>0</v>
      </c>
      <c r="AU30" s="186">
        <f aca="true" t="shared" si="20" ref="AU30:AV33">AS30</f>
        <v>0</v>
      </c>
      <c r="AV30" s="188">
        <f t="shared" si="20"/>
        <v>0</v>
      </c>
      <c r="AW30" s="338">
        <f>D68+T68</f>
        <v>71</v>
      </c>
      <c r="AX30" s="337"/>
      <c r="AY30" s="283" t="e">
        <f>AW30/AS30*100</f>
        <v>#DIV/0!</v>
      </c>
      <c r="AZ30" s="192" t="e">
        <f>AW30/AU30*100</f>
        <v>#DIV/0!</v>
      </c>
      <c r="BA30" s="10"/>
      <c r="BB30" s="45"/>
      <c r="BC30" s="46"/>
      <c r="BD30" s="47"/>
      <c r="BE30" s="45"/>
      <c r="BF30" s="1" t="s">
        <v>53</v>
      </c>
      <c r="BG30" s="1" t="s">
        <v>54</v>
      </c>
      <c r="BH30" s="1" t="s">
        <v>55</v>
      </c>
      <c r="BI30" s="1" t="s">
        <v>56</v>
      </c>
      <c r="BJ30" s="49" t="s">
        <v>57</v>
      </c>
      <c r="BK30" s="49" t="s">
        <v>58</v>
      </c>
      <c r="BL30" s="162"/>
      <c r="BM30" s="162"/>
      <c r="BN30" s="10"/>
      <c r="BO30" s="134">
        <v>3</v>
      </c>
      <c r="BP30" s="135" t="s">
        <v>154</v>
      </c>
      <c r="BQ30" s="331"/>
      <c r="BR30" s="162"/>
      <c r="BS30" s="332"/>
      <c r="BT30" s="331"/>
      <c r="BU30" s="162"/>
      <c r="BV30" s="332"/>
      <c r="BW30" s="131"/>
      <c r="BX30" s="131"/>
      <c r="BY30" s="332"/>
      <c r="CA30" s="198"/>
      <c r="CB30" s="167">
        <v>1222</v>
      </c>
      <c r="CC30" s="168" t="s">
        <v>155</v>
      </c>
      <c r="CD30" s="194">
        <f>Q105</f>
        <v>117.6</v>
      </c>
      <c r="CE30" s="201">
        <f>Q106</f>
        <v>45674</v>
      </c>
      <c r="CF30" s="201">
        <f>Q107</f>
        <v>36724</v>
      </c>
      <c r="CG30" s="202">
        <f>Q108</f>
        <v>17100</v>
      </c>
      <c r="CH30" s="105"/>
      <c r="CI30" s="106"/>
      <c r="CJ30" s="106"/>
      <c r="CK30" s="246"/>
    </row>
    <row r="31" spans="1:89" ht="15.75">
      <c r="A31" s="60"/>
      <c r="B31" s="361" t="s">
        <v>105</v>
      </c>
      <c r="C31" s="207">
        <v>63.3</v>
      </c>
      <c r="D31" s="208">
        <v>61.8</v>
      </c>
      <c r="E31" s="209"/>
      <c r="F31" s="210"/>
      <c r="G31" s="211"/>
      <c r="H31" s="207">
        <v>63.3</v>
      </c>
      <c r="I31" s="208">
        <v>61.8</v>
      </c>
      <c r="J31" s="207"/>
      <c r="K31" s="208"/>
      <c r="L31" s="209"/>
      <c r="M31" s="210"/>
      <c r="N31" s="208"/>
      <c r="O31" s="209"/>
      <c r="P31" s="210">
        <f aca="true" t="shared" si="21" ref="P31:Q34">C31+J31+M31</f>
        <v>63.3</v>
      </c>
      <c r="Q31" s="208">
        <f t="shared" si="21"/>
        <v>61.8</v>
      </c>
      <c r="R31" s="209"/>
      <c r="S31" s="210"/>
      <c r="T31" s="211"/>
      <c r="U31" s="377"/>
      <c r="V31" s="378"/>
      <c r="W31" s="378"/>
      <c r="X31" s="378"/>
      <c r="Y31" s="378"/>
      <c r="Z31" s="378"/>
      <c r="AA31" s="6"/>
      <c r="AB31" s="60"/>
      <c r="AC31" s="216" t="s">
        <v>109</v>
      </c>
      <c r="AD31" s="217">
        <v>121</v>
      </c>
      <c r="AE31" s="218">
        <f t="shared" si="18"/>
        <v>0</v>
      </c>
      <c r="AF31" s="220">
        <f t="shared" si="18"/>
        <v>0</v>
      </c>
      <c r="AG31" s="343"/>
      <c r="AH31" s="344"/>
      <c r="AI31" s="345"/>
      <c r="AJ31" s="344"/>
      <c r="AK31" s="345"/>
      <c r="AL31" s="344"/>
      <c r="AM31" s="345"/>
      <c r="AN31" s="344"/>
      <c r="AO31" s="182"/>
      <c r="AP31" s="60"/>
      <c r="AQ31" s="346" t="s">
        <v>109</v>
      </c>
      <c r="AR31" s="347">
        <v>121</v>
      </c>
      <c r="AS31" s="218">
        <f t="shared" si="19"/>
        <v>0</v>
      </c>
      <c r="AT31" s="219">
        <f t="shared" si="19"/>
        <v>0</v>
      </c>
      <c r="AU31" s="223">
        <f t="shared" si="20"/>
        <v>0</v>
      </c>
      <c r="AV31" s="225">
        <f t="shared" si="20"/>
        <v>0</v>
      </c>
      <c r="AW31" s="345">
        <f>D69+T69</f>
        <v>723</v>
      </c>
      <c r="AX31" s="344"/>
      <c r="AY31" s="300" t="e">
        <f>AW31/AS31*100</f>
        <v>#DIV/0!</v>
      </c>
      <c r="AZ31" s="229" t="e">
        <f>AW31/AU31*100</f>
        <v>#DIV/0!</v>
      </c>
      <c r="BA31" s="10"/>
      <c r="BB31" s="85">
        <v>1</v>
      </c>
      <c r="BC31" s="86" t="s">
        <v>81</v>
      </c>
      <c r="BD31" s="87">
        <v>1970</v>
      </c>
      <c r="BE31" s="88"/>
      <c r="BF31" s="89"/>
      <c r="BG31" s="90"/>
      <c r="BH31" s="90"/>
      <c r="BI31" s="90"/>
      <c r="BJ31" s="87"/>
      <c r="BK31" s="91"/>
      <c r="BN31" s="10"/>
      <c r="BO31" s="134"/>
      <c r="BP31" s="163" t="s">
        <v>103</v>
      </c>
      <c r="BQ31" s="341"/>
      <c r="BR31" s="90"/>
      <c r="BS31" s="165"/>
      <c r="BT31" s="341"/>
      <c r="BU31" s="90"/>
      <c r="BV31" s="165"/>
      <c r="BW31" s="89"/>
      <c r="BX31" s="342"/>
      <c r="BY31" s="165"/>
      <c r="CA31" s="198"/>
      <c r="CB31" s="167">
        <v>1223</v>
      </c>
      <c r="CC31" s="168" t="s">
        <v>156</v>
      </c>
      <c r="CD31" s="194">
        <f>Q115</f>
        <v>0</v>
      </c>
      <c r="CE31" s="201">
        <f>Q116</f>
        <v>0</v>
      </c>
      <c r="CF31" s="201">
        <f>Q117</f>
        <v>0</v>
      </c>
      <c r="CG31" s="202">
        <f>Q118</f>
        <v>0</v>
      </c>
      <c r="CH31" s="105"/>
      <c r="CI31" s="106"/>
      <c r="CJ31" s="106"/>
      <c r="CK31" s="246"/>
    </row>
    <row r="32" spans="1:89" ht="15.75">
      <c r="A32" s="60"/>
      <c r="B32" s="371" t="s">
        <v>109</v>
      </c>
      <c r="C32" s="237">
        <v>15126</v>
      </c>
      <c r="D32" s="238">
        <v>14877</v>
      </c>
      <c r="E32" s="239"/>
      <c r="F32" s="240"/>
      <c r="G32" s="241"/>
      <c r="H32" s="237">
        <v>15126</v>
      </c>
      <c r="I32" s="238">
        <v>14877</v>
      </c>
      <c r="J32" s="237"/>
      <c r="K32" s="238"/>
      <c r="L32" s="239"/>
      <c r="M32" s="240"/>
      <c r="N32" s="238"/>
      <c r="O32" s="239"/>
      <c r="P32" s="240">
        <f t="shared" si="21"/>
        <v>15126</v>
      </c>
      <c r="Q32" s="238">
        <f t="shared" si="21"/>
        <v>14877</v>
      </c>
      <c r="R32" s="239"/>
      <c r="S32" s="240"/>
      <c r="T32" s="241"/>
      <c r="U32" s="377"/>
      <c r="V32" s="378"/>
      <c r="W32" s="378"/>
      <c r="X32" s="378"/>
      <c r="Y32" s="378"/>
      <c r="Z32" s="378"/>
      <c r="AA32" s="6"/>
      <c r="AB32" s="60"/>
      <c r="AC32" s="216" t="s">
        <v>113</v>
      </c>
      <c r="AD32" s="217">
        <v>122</v>
      </c>
      <c r="AE32" s="218">
        <f t="shared" si="18"/>
        <v>0</v>
      </c>
      <c r="AF32" s="220">
        <f t="shared" si="18"/>
        <v>0</v>
      </c>
      <c r="AG32" s="343"/>
      <c r="AH32" s="344"/>
      <c r="AI32" s="345"/>
      <c r="AJ32" s="344"/>
      <c r="AK32" s="345"/>
      <c r="AL32" s="344"/>
      <c r="AM32" s="345"/>
      <c r="AN32" s="344"/>
      <c r="AO32" s="182"/>
      <c r="AP32" s="60"/>
      <c r="AQ32" s="346" t="s">
        <v>113</v>
      </c>
      <c r="AR32" s="347">
        <v>122</v>
      </c>
      <c r="AS32" s="218">
        <f t="shared" si="19"/>
        <v>0</v>
      </c>
      <c r="AT32" s="219">
        <f t="shared" si="19"/>
        <v>0</v>
      </c>
      <c r="AU32" s="223">
        <f t="shared" si="20"/>
        <v>0</v>
      </c>
      <c r="AV32" s="225">
        <f t="shared" si="20"/>
        <v>0</v>
      </c>
      <c r="AW32" s="345">
        <f>D70+T70</f>
        <v>88</v>
      </c>
      <c r="AX32" s="344"/>
      <c r="AY32" s="300" t="e">
        <f>AW32/AS32*100</f>
        <v>#DIV/0!</v>
      </c>
      <c r="AZ32" s="229" t="e">
        <f>AW32/AU32*100</f>
        <v>#DIV/0!</v>
      </c>
      <c r="BA32" s="10"/>
      <c r="BB32" s="101">
        <v>2</v>
      </c>
      <c r="BC32" s="102" t="s">
        <v>91</v>
      </c>
      <c r="BD32" s="103">
        <v>1980</v>
      </c>
      <c r="BE32" s="104"/>
      <c r="BF32" s="105"/>
      <c r="BG32" s="106"/>
      <c r="BH32" s="106"/>
      <c r="BI32" s="106"/>
      <c r="BJ32" s="103"/>
      <c r="BK32" s="107"/>
      <c r="BN32" s="10"/>
      <c r="BO32" s="134"/>
      <c r="BP32" s="193" t="s">
        <v>107</v>
      </c>
      <c r="BQ32" s="335"/>
      <c r="BR32" s="195"/>
      <c r="BS32" s="196"/>
      <c r="BT32" s="335"/>
      <c r="BU32" s="195"/>
      <c r="BV32" s="196"/>
      <c r="BW32" s="105"/>
      <c r="BX32" s="195"/>
      <c r="BY32" s="196"/>
      <c r="CA32" s="198"/>
      <c r="CB32" s="167">
        <v>1224</v>
      </c>
      <c r="CC32" s="168" t="s">
        <v>157</v>
      </c>
      <c r="CD32" s="194">
        <f>Q130</f>
        <v>0</v>
      </c>
      <c r="CE32" s="201">
        <f>Q131</f>
        <v>0</v>
      </c>
      <c r="CF32" s="201">
        <f>Q132</f>
        <v>0</v>
      </c>
      <c r="CG32" s="202">
        <f>Q133</f>
        <v>0</v>
      </c>
      <c r="CH32" s="105"/>
      <c r="CI32" s="106"/>
      <c r="CJ32" s="106"/>
      <c r="CK32" s="246"/>
    </row>
    <row r="33" spans="1:89" ht="16.5" thickBot="1">
      <c r="A33" s="60"/>
      <c r="B33" s="371" t="s">
        <v>113</v>
      </c>
      <c r="C33" s="237">
        <v>12855</v>
      </c>
      <c r="D33" s="238">
        <v>12654</v>
      </c>
      <c r="E33" s="239">
        <v>784249</v>
      </c>
      <c r="F33" s="240"/>
      <c r="G33" s="241"/>
      <c r="H33" s="237">
        <v>12855</v>
      </c>
      <c r="I33" s="238">
        <v>12654</v>
      </c>
      <c r="J33" s="237"/>
      <c r="K33" s="238"/>
      <c r="L33" s="239"/>
      <c r="M33" s="240"/>
      <c r="N33" s="238"/>
      <c r="O33" s="239"/>
      <c r="P33" s="240">
        <f t="shared" si="21"/>
        <v>12855</v>
      </c>
      <c r="Q33" s="238">
        <f t="shared" si="21"/>
        <v>12654</v>
      </c>
      <c r="R33" s="239"/>
      <c r="S33" s="240"/>
      <c r="T33" s="241"/>
      <c r="U33" s="377"/>
      <c r="V33" s="378"/>
      <c r="W33" s="378"/>
      <c r="X33" s="378"/>
      <c r="Y33" s="378"/>
      <c r="Z33" s="378"/>
      <c r="AA33" s="6"/>
      <c r="AB33" s="60"/>
      <c r="AC33" s="247" t="s">
        <v>117</v>
      </c>
      <c r="AD33" s="248">
        <v>123</v>
      </c>
      <c r="AE33" s="249">
        <f t="shared" si="18"/>
        <v>0</v>
      </c>
      <c r="AF33" s="251">
        <f t="shared" si="18"/>
        <v>0</v>
      </c>
      <c r="AG33" s="352"/>
      <c r="AH33" s="353"/>
      <c r="AI33" s="354"/>
      <c r="AJ33" s="353"/>
      <c r="AK33" s="354"/>
      <c r="AL33" s="353"/>
      <c r="AM33" s="354"/>
      <c r="AN33" s="353"/>
      <c r="AO33" s="182"/>
      <c r="AP33" s="60"/>
      <c r="AQ33" s="355" t="s">
        <v>117</v>
      </c>
      <c r="AR33" s="356">
        <v>123</v>
      </c>
      <c r="AS33" s="249">
        <f t="shared" si="19"/>
        <v>0</v>
      </c>
      <c r="AT33" s="250">
        <f t="shared" si="19"/>
        <v>0</v>
      </c>
      <c r="AU33" s="254">
        <f t="shared" si="20"/>
        <v>0</v>
      </c>
      <c r="AV33" s="256">
        <f t="shared" si="20"/>
        <v>0</v>
      </c>
      <c r="AW33" s="354">
        <f>D71+T71</f>
        <v>0</v>
      </c>
      <c r="AX33" s="353"/>
      <c r="AY33" s="317" t="e">
        <f>AW33/AS33*100</f>
        <v>#DIV/0!</v>
      </c>
      <c r="AZ33" s="260" t="e">
        <f>AW33/AU33*100</f>
        <v>#DIV/0!</v>
      </c>
      <c r="BA33" s="10"/>
      <c r="BB33" s="101"/>
      <c r="BC33" s="102" t="s">
        <v>98</v>
      </c>
      <c r="BD33" s="103">
        <v>1981</v>
      </c>
      <c r="BE33" s="104"/>
      <c r="BF33" s="105"/>
      <c r="BG33" s="106"/>
      <c r="BH33" s="106"/>
      <c r="BI33" s="106"/>
      <c r="BJ33" s="103"/>
      <c r="BK33" s="107"/>
      <c r="BN33" s="10"/>
      <c r="BO33" s="134"/>
      <c r="BP33" s="230" t="s">
        <v>111</v>
      </c>
      <c r="BQ33" s="351"/>
      <c r="BR33" s="106"/>
      <c r="BS33" s="196"/>
      <c r="BT33" s="351"/>
      <c r="BU33" s="106"/>
      <c r="BV33" s="196"/>
      <c r="BW33" s="197"/>
      <c r="BX33" s="195"/>
      <c r="BY33" s="196"/>
      <c r="CA33" s="198"/>
      <c r="CB33" s="167">
        <v>1225</v>
      </c>
      <c r="CC33" s="168" t="s">
        <v>158</v>
      </c>
      <c r="CD33" s="194">
        <f>Q135</f>
        <v>0</v>
      </c>
      <c r="CE33" s="201">
        <f>Q136</f>
        <v>0</v>
      </c>
      <c r="CF33" s="201">
        <f>Q137</f>
        <v>0</v>
      </c>
      <c r="CG33" s="202">
        <f>Q138</f>
        <v>0</v>
      </c>
      <c r="CH33" s="105"/>
      <c r="CI33" s="106"/>
      <c r="CJ33" s="106"/>
      <c r="CK33" s="246"/>
    </row>
    <row r="34" spans="1:89" ht="16.5" thickBot="1">
      <c r="A34" s="60"/>
      <c r="B34" s="373" t="s">
        <v>117</v>
      </c>
      <c r="C34" s="263">
        <v>4741</v>
      </c>
      <c r="D34" s="264">
        <v>5250</v>
      </c>
      <c r="E34" s="265">
        <v>759188</v>
      </c>
      <c r="F34" s="266"/>
      <c r="G34" s="267"/>
      <c r="H34" s="263">
        <v>4741</v>
      </c>
      <c r="I34" s="264">
        <v>5250</v>
      </c>
      <c r="J34" s="263"/>
      <c r="K34" s="264"/>
      <c r="L34" s="265"/>
      <c r="M34" s="266"/>
      <c r="N34" s="264"/>
      <c r="O34" s="265"/>
      <c r="P34" s="266">
        <f t="shared" si="21"/>
        <v>4741</v>
      </c>
      <c r="Q34" s="264">
        <f t="shared" si="21"/>
        <v>5250</v>
      </c>
      <c r="R34" s="265"/>
      <c r="S34" s="266"/>
      <c r="T34" s="267"/>
      <c r="U34" s="377"/>
      <c r="V34" s="378"/>
      <c r="W34" s="378"/>
      <c r="X34" s="378"/>
      <c r="Y34" s="378"/>
      <c r="Z34" s="378"/>
      <c r="AA34" s="6"/>
      <c r="AB34" s="60"/>
      <c r="AC34" s="330" t="s">
        <v>159</v>
      </c>
      <c r="AD34" s="270"/>
      <c r="AE34" s="270"/>
      <c r="AP34" s="60"/>
      <c r="AQ34" s="330" t="s">
        <v>159</v>
      </c>
      <c r="AR34" s="270"/>
      <c r="AS34" s="270"/>
      <c r="BA34" s="10"/>
      <c r="BB34" s="101">
        <v>3</v>
      </c>
      <c r="BC34" s="102" t="s">
        <v>102</v>
      </c>
      <c r="BD34" s="103">
        <v>1990</v>
      </c>
      <c r="BE34" s="104"/>
      <c r="BF34" s="105"/>
      <c r="BG34" s="106"/>
      <c r="BH34" s="106"/>
      <c r="BI34" s="106"/>
      <c r="BJ34" s="103"/>
      <c r="BK34" s="107"/>
      <c r="BL34" s="18" t="s">
        <v>59</v>
      </c>
      <c r="BM34" s="75" t="s">
        <v>60</v>
      </c>
      <c r="BN34" s="10"/>
      <c r="BO34" s="134"/>
      <c r="BP34" s="230" t="s">
        <v>115</v>
      </c>
      <c r="BQ34" s="351"/>
      <c r="BR34" s="106"/>
      <c r="BS34" s="196"/>
      <c r="BT34" s="351"/>
      <c r="BU34" s="106"/>
      <c r="BV34" s="196"/>
      <c r="BW34" s="105"/>
      <c r="BX34" s="195"/>
      <c r="BY34" s="196"/>
      <c r="CA34" s="12"/>
      <c r="CB34" s="167">
        <v>1226</v>
      </c>
      <c r="CC34" s="168" t="s">
        <v>160</v>
      </c>
      <c r="CD34" s="194">
        <f>Q140</f>
        <v>0</v>
      </c>
      <c r="CE34" s="201">
        <f>Q141</f>
        <v>0</v>
      </c>
      <c r="CF34" s="201">
        <f>Q142</f>
        <v>0</v>
      </c>
      <c r="CG34" s="202">
        <f>Q143</f>
        <v>0</v>
      </c>
      <c r="CH34" s="271"/>
      <c r="CI34" s="272"/>
      <c r="CJ34" s="272"/>
      <c r="CK34" s="273"/>
    </row>
    <row r="35" spans="1:89" ht="16.5" thickBot="1">
      <c r="A35" s="172">
        <v>1200</v>
      </c>
      <c r="B35" s="173" t="s">
        <v>161</v>
      </c>
      <c r="C35" s="174"/>
      <c r="D35" s="174"/>
      <c r="E35" s="17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U35" s="214"/>
      <c r="V35" s="215"/>
      <c r="W35" s="215"/>
      <c r="X35" s="215"/>
      <c r="Y35" s="215"/>
      <c r="Z35" s="215"/>
      <c r="AA35" s="6"/>
      <c r="AB35" s="60"/>
      <c r="AC35" s="177" t="s">
        <v>105</v>
      </c>
      <c r="AD35" s="178">
        <v>130</v>
      </c>
      <c r="AE35" s="179">
        <f aca="true" t="shared" si="22" ref="AE35:AF38">AG35+AI35+AK35+AM35</f>
        <v>0</v>
      </c>
      <c r="AF35" s="181">
        <f t="shared" si="22"/>
        <v>0</v>
      </c>
      <c r="AG35" s="336"/>
      <c r="AH35" s="337"/>
      <c r="AI35" s="338"/>
      <c r="AJ35" s="337"/>
      <c r="AK35" s="338"/>
      <c r="AL35" s="337"/>
      <c r="AM35" s="338"/>
      <c r="AN35" s="337"/>
      <c r="AO35" s="182"/>
      <c r="AP35" s="60"/>
      <c r="AQ35" s="339" t="s">
        <v>105</v>
      </c>
      <c r="AR35" s="340">
        <v>130</v>
      </c>
      <c r="AS35" s="179">
        <f aca="true" t="shared" si="23" ref="AS35:AT38">AE35</f>
        <v>0</v>
      </c>
      <c r="AT35" s="180">
        <f t="shared" si="23"/>
        <v>0</v>
      </c>
      <c r="AU35" s="186">
        <f aca="true" t="shared" si="24" ref="AU35:AV38">AS35</f>
        <v>0</v>
      </c>
      <c r="AV35" s="188">
        <f t="shared" si="24"/>
        <v>0</v>
      </c>
      <c r="AW35" s="338">
        <f>D73+T73</f>
        <v>234.4</v>
      </c>
      <c r="AX35" s="337"/>
      <c r="AY35" s="283" t="e">
        <f>AW35/AS35*100</f>
        <v>#DIV/0!</v>
      </c>
      <c r="AZ35" s="192" t="e">
        <f>AW35/AU35*100</f>
        <v>#DIV/0!</v>
      </c>
      <c r="BA35" s="10"/>
      <c r="BB35" s="101"/>
      <c r="BC35" s="102" t="s">
        <v>106</v>
      </c>
      <c r="BD35" s="103"/>
      <c r="BE35" s="104"/>
      <c r="BF35" s="105"/>
      <c r="BG35" s="106"/>
      <c r="BH35" s="106"/>
      <c r="BI35" s="106"/>
      <c r="BJ35" s="103"/>
      <c r="BK35" s="107"/>
      <c r="BL35" s="92" t="s">
        <v>82</v>
      </c>
      <c r="BM35" s="93" t="s">
        <v>83</v>
      </c>
      <c r="BN35" s="10"/>
      <c r="BO35" s="134"/>
      <c r="BP35" s="261" t="s">
        <v>119</v>
      </c>
      <c r="BQ35" s="335"/>
      <c r="BR35" s="195"/>
      <c r="BS35" s="196"/>
      <c r="BT35" s="335"/>
      <c r="BU35" s="195"/>
      <c r="BV35" s="196"/>
      <c r="BW35" s="105"/>
      <c r="BX35" s="195"/>
      <c r="BY35" s="196"/>
      <c r="CA35" s="198"/>
      <c r="CB35" s="167">
        <v>1227</v>
      </c>
      <c r="CC35" s="232" t="s">
        <v>162</v>
      </c>
      <c r="CD35" s="233"/>
      <c r="CE35" s="234"/>
      <c r="CF35" s="234"/>
      <c r="CG35" s="235"/>
      <c r="CH35" s="234"/>
      <c r="CI35" s="234"/>
      <c r="CJ35" s="234"/>
      <c r="CK35" s="235"/>
    </row>
    <row r="36" spans="1:89" ht="15.75">
      <c r="A36" s="60"/>
      <c r="B36" s="379" t="s">
        <v>105</v>
      </c>
      <c r="C36" s="288">
        <f aca="true" t="shared" si="25" ref="C36:E39">C47+C79</f>
        <v>899.1</v>
      </c>
      <c r="D36" s="291">
        <f>D47+D79</f>
        <v>848.4000000000001</v>
      </c>
      <c r="E36" s="379"/>
      <c r="F36" s="288">
        <f>F47+F79</f>
        <v>386.1</v>
      </c>
      <c r="G36" s="291">
        <f>G47+G79</f>
        <v>386.1</v>
      </c>
      <c r="H36" s="288">
        <f aca="true" t="shared" si="26" ref="F36:K39">H47+H79</f>
        <v>513.0999999999999</v>
      </c>
      <c r="I36" s="291">
        <f t="shared" si="26"/>
        <v>462.29999999999995</v>
      </c>
      <c r="J36" s="288">
        <f t="shared" si="26"/>
        <v>0</v>
      </c>
      <c r="K36" s="291">
        <f t="shared" si="26"/>
        <v>0</v>
      </c>
      <c r="L36" s="379"/>
      <c r="M36" s="288">
        <f aca="true" t="shared" si="27" ref="M36:N39">M47+M79</f>
        <v>0</v>
      </c>
      <c r="N36" s="291">
        <f t="shared" si="27"/>
        <v>0</v>
      </c>
      <c r="O36" s="379"/>
      <c r="P36" s="288">
        <f aca="true" t="shared" si="28" ref="P36:Q39">C36+J36+M36</f>
        <v>899.1</v>
      </c>
      <c r="Q36" s="291">
        <f t="shared" si="28"/>
        <v>848.4000000000001</v>
      </c>
      <c r="R36" s="379"/>
      <c r="S36" s="288">
        <f aca="true" t="shared" si="29" ref="S36:T39">S47+S79</f>
        <v>0</v>
      </c>
      <c r="T36" s="291">
        <f t="shared" si="29"/>
        <v>0</v>
      </c>
      <c r="U36" s="214"/>
      <c r="V36" s="215"/>
      <c r="W36" s="215"/>
      <c r="X36" s="215"/>
      <c r="Y36" s="215"/>
      <c r="Z36" s="215"/>
      <c r="AA36" s="6"/>
      <c r="AB36" s="60"/>
      <c r="AC36" s="216" t="s">
        <v>109</v>
      </c>
      <c r="AD36" s="217">
        <v>131</v>
      </c>
      <c r="AE36" s="218">
        <f t="shared" si="22"/>
        <v>0</v>
      </c>
      <c r="AF36" s="220">
        <f t="shared" si="22"/>
        <v>0</v>
      </c>
      <c r="AG36" s="343"/>
      <c r="AH36" s="344"/>
      <c r="AI36" s="345"/>
      <c r="AJ36" s="344"/>
      <c r="AK36" s="345"/>
      <c r="AL36" s="344"/>
      <c r="AM36" s="345"/>
      <c r="AN36" s="344"/>
      <c r="AO36" s="182"/>
      <c r="AP36" s="60"/>
      <c r="AQ36" s="346" t="s">
        <v>109</v>
      </c>
      <c r="AR36" s="347">
        <v>131</v>
      </c>
      <c r="AS36" s="218">
        <f t="shared" si="23"/>
        <v>0</v>
      </c>
      <c r="AT36" s="219">
        <f t="shared" si="23"/>
        <v>0</v>
      </c>
      <c r="AU36" s="223">
        <f t="shared" si="24"/>
        <v>0</v>
      </c>
      <c r="AV36" s="225">
        <f t="shared" si="24"/>
        <v>0</v>
      </c>
      <c r="AW36" s="345">
        <f>D74+T74</f>
        <v>8247</v>
      </c>
      <c r="AX36" s="344"/>
      <c r="AY36" s="300" t="e">
        <f>AW36/AS36*100</f>
        <v>#DIV/0!</v>
      </c>
      <c r="AZ36" s="229" t="e">
        <f>AW36/AU36*100</f>
        <v>#DIV/0!</v>
      </c>
      <c r="BA36" s="10"/>
      <c r="BB36" s="101">
        <v>4</v>
      </c>
      <c r="BC36" s="102" t="s">
        <v>110</v>
      </c>
      <c r="BD36" s="103">
        <v>2000</v>
      </c>
      <c r="BE36" s="104"/>
      <c r="BF36" s="105"/>
      <c r="BG36" s="106"/>
      <c r="BH36" s="106"/>
      <c r="BI36" s="106"/>
      <c r="BJ36" s="103"/>
      <c r="BK36" s="107"/>
      <c r="BL36" s="108">
        <f>AW117</f>
        <v>46850</v>
      </c>
      <c r="BM36" s="109">
        <f>BL36-BE32</f>
        <v>46850</v>
      </c>
      <c r="BN36" s="10"/>
      <c r="BO36" s="134"/>
      <c r="BP36" s="230" t="s">
        <v>111</v>
      </c>
      <c r="BQ36" s="351"/>
      <c r="BR36" s="106"/>
      <c r="BS36" s="196"/>
      <c r="BT36" s="351"/>
      <c r="BU36" s="106"/>
      <c r="BV36" s="196"/>
      <c r="BW36" s="197"/>
      <c r="BX36" s="195"/>
      <c r="BY36" s="196"/>
      <c r="CA36" s="198"/>
      <c r="CB36" s="244"/>
      <c r="CC36" s="245" t="s">
        <v>163</v>
      </c>
      <c r="CD36" s="194">
        <f>Q145</f>
        <v>73.5</v>
      </c>
      <c r="CE36" s="201">
        <f>Q146</f>
        <v>5978</v>
      </c>
      <c r="CF36" s="201">
        <f>Q147</f>
        <v>4691</v>
      </c>
      <c r="CG36" s="202">
        <f>Q148</f>
        <v>865</v>
      </c>
      <c r="CH36" s="105"/>
      <c r="CI36" s="106"/>
      <c r="CJ36" s="106"/>
      <c r="CK36" s="246"/>
    </row>
    <row r="37" spans="1:89" ht="16.5" thickBot="1">
      <c r="A37" s="60"/>
      <c r="B37" s="380" t="s">
        <v>109</v>
      </c>
      <c r="C37" s="304">
        <f t="shared" si="25"/>
        <v>80974</v>
      </c>
      <c r="D37" s="307">
        <f>D48+D80</f>
        <v>65931</v>
      </c>
      <c r="E37" s="380"/>
      <c r="F37" s="304">
        <f t="shared" si="26"/>
        <v>6840</v>
      </c>
      <c r="G37" s="307">
        <f>G48+G80</f>
        <v>6838</v>
      </c>
      <c r="H37" s="304">
        <f t="shared" si="26"/>
        <v>74134</v>
      </c>
      <c r="I37" s="307">
        <f>I48+I80</f>
        <v>59093</v>
      </c>
      <c r="J37" s="304">
        <f t="shared" si="26"/>
        <v>0</v>
      </c>
      <c r="K37" s="307">
        <f t="shared" si="26"/>
        <v>0</v>
      </c>
      <c r="L37" s="380"/>
      <c r="M37" s="304">
        <f t="shared" si="27"/>
        <v>0</v>
      </c>
      <c r="N37" s="307">
        <f t="shared" si="27"/>
        <v>0</v>
      </c>
      <c r="O37" s="380"/>
      <c r="P37" s="304">
        <f t="shared" si="28"/>
        <v>80974</v>
      </c>
      <c r="Q37" s="307">
        <f t="shared" si="28"/>
        <v>65931</v>
      </c>
      <c r="R37" s="380"/>
      <c r="S37" s="304">
        <f t="shared" si="29"/>
        <v>0</v>
      </c>
      <c r="T37" s="307">
        <f t="shared" si="29"/>
        <v>0</v>
      </c>
      <c r="U37" s="214"/>
      <c r="V37" s="215"/>
      <c r="W37" s="215"/>
      <c r="X37" s="215"/>
      <c r="Y37" s="215"/>
      <c r="Z37" s="215"/>
      <c r="AA37" s="6"/>
      <c r="AB37" s="60"/>
      <c r="AC37" s="216" t="s">
        <v>113</v>
      </c>
      <c r="AD37" s="217">
        <v>132</v>
      </c>
      <c r="AE37" s="218">
        <f t="shared" si="22"/>
        <v>0</v>
      </c>
      <c r="AF37" s="220">
        <f t="shared" si="22"/>
        <v>0</v>
      </c>
      <c r="AG37" s="343"/>
      <c r="AH37" s="344"/>
      <c r="AI37" s="345"/>
      <c r="AJ37" s="344"/>
      <c r="AK37" s="345"/>
      <c r="AL37" s="344"/>
      <c r="AM37" s="345"/>
      <c r="AN37" s="344"/>
      <c r="AO37" s="182"/>
      <c r="AP37" s="60"/>
      <c r="AQ37" s="346" t="s">
        <v>113</v>
      </c>
      <c r="AR37" s="347">
        <v>132</v>
      </c>
      <c r="AS37" s="218">
        <f t="shared" si="23"/>
        <v>0</v>
      </c>
      <c r="AT37" s="219">
        <f t="shared" si="23"/>
        <v>0</v>
      </c>
      <c r="AU37" s="223">
        <f t="shared" si="24"/>
        <v>0</v>
      </c>
      <c r="AV37" s="225">
        <f t="shared" si="24"/>
        <v>0</v>
      </c>
      <c r="AW37" s="345">
        <f>D75+T75</f>
        <v>6091</v>
      </c>
      <c r="AX37" s="344"/>
      <c r="AY37" s="300" t="e">
        <f>AW37/AS37*100</f>
        <v>#DIV/0!</v>
      </c>
      <c r="AZ37" s="229" t="e">
        <f>AW37/AU37*100</f>
        <v>#DIV/0!</v>
      </c>
      <c r="BA37" s="10"/>
      <c r="BB37" s="101">
        <v>5</v>
      </c>
      <c r="BC37" s="102" t="s">
        <v>114</v>
      </c>
      <c r="BD37" s="103">
        <v>2010</v>
      </c>
      <c r="BE37" s="104"/>
      <c r="BF37" s="105"/>
      <c r="BG37" s="106"/>
      <c r="BH37" s="106"/>
      <c r="BI37" s="106"/>
      <c r="BJ37" s="103"/>
      <c r="BK37" s="107"/>
      <c r="BL37" s="132">
        <f>AW118</f>
        <v>25473</v>
      </c>
      <c r="BM37" s="133">
        <f>BL37-BF32</f>
        <v>25473</v>
      </c>
      <c r="BN37" s="10"/>
      <c r="BO37" s="134"/>
      <c r="BP37" s="284" t="s">
        <v>125</v>
      </c>
      <c r="BQ37" s="351"/>
      <c r="BR37" s="106"/>
      <c r="BS37" s="196"/>
      <c r="BT37" s="351"/>
      <c r="BU37" s="106"/>
      <c r="BV37" s="196"/>
      <c r="BW37" s="105"/>
      <c r="BX37" s="195"/>
      <c r="BY37" s="196"/>
      <c r="CA37" s="198"/>
      <c r="CB37" s="381">
        <v>1300</v>
      </c>
      <c r="CC37" s="382" t="s">
        <v>164</v>
      </c>
      <c r="CD37" s="233"/>
      <c r="CE37" s="234"/>
      <c r="CF37" s="234"/>
      <c r="CG37" s="235"/>
      <c r="CH37" s="234"/>
      <c r="CI37" s="234"/>
      <c r="CJ37" s="234"/>
      <c r="CK37" s="235"/>
    </row>
    <row r="38" spans="1:89" ht="16.5" thickBot="1">
      <c r="A38" s="60"/>
      <c r="B38" s="380" t="s">
        <v>113</v>
      </c>
      <c r="C38" s="304">
        <f t="shared" si="25"/>
        <v>61233</v>
      </c>
      <c r="D38" s="307">
        <f t="shared" si="25"/>
        <v>49235</v>
      </c>
      <c r="E38" s="307">
        <f>E49+E81</f>
        <v>2055215</v>
      </c>
      <c r="F38" s="304">
        <f t="shared" si="26"/>
        <v>2683</v>
      </c>
      <c r="G38" s="307">
        <f t="shared" si="26"/>
        <v>2677</v>
      </c>
      <c r="H38" s="304">
        <f t="shared" si="26"/>
        <v>58550</v>
      </c>
      <c r="I38" s="307">
        <f t="shared" si="26"/>
        <v>46558</v>
      </c>
      <c r="J38" s="304">
        <f t="shared" si="26"/>
        <v>0</v>
      </c>
      <c r="K38" s="307">
        <f t="shared" si="26"/>
        <v>0</v>
      </c>
      <c r="L38" s="380"/>
      <c r="M38" s="304">
        <f t="shared" si="27"/>
        <v>0</v>
      </c>
      <c r="N38" s="307">
        <f t="shared" si="27"/>
        <v>0</v>
      </c>
      <c r="O38" s="380"/>
      <c r="P38" s="304">
        <f t="shared" si="28"/>
        <v>61233</v>
      </c>
      <c r="Q38" s="307">
        <f t="shared" si="28"/>
        <v>49235</v>
      </c>
      <c r="R38" s="380"/>
      <c r="S38" s="304">
        <f t="shared" si="29"/>
        <v>0</v>
      </c>
      <c r="T38" s="307">
        <f t="shared" si="29"/>
        <v>0</v>
      </c>
      <c r="U38" s="214"/>
      <c r="V38" s="215"/>
      <c r="W38" s="215"/>
      <c r="X38" s="215"/>
      <c r="Y38" s="215"/>
      <c r="Z38" s="215"/>
      <c r="AA38" s="6"/>
      <c r="AB38" s="122"/>
      <c r="AC38" s="247" t="s">
        <v>117</v>
      </c>
      <c r="AD38" s="248">
        <v>133</v>
      </c>
      <c r="AE38" s="249">
        <f t="shared" si="22"/>
        <v>0</v>
      </c>
      <c r="AF38" s="251">
        <f t="shared" si="22"/>
        <v>0</v>
      </c>
      <c r="AG38" s="352"/>
      <c r="AH38" s="353"/>
      <c r="AI38" s="354"/>
      <c r="AJ38" s="353"/>
      <c r="AK38" s="354"/>
      <c r="AL38" s="353"/>
      <c r="AM38" s="354"/>
      <c r="AN38" s="353"/>
      <c r="AO38" s="182"/>
      <c r="AP38" s="122"/>
      <c r="AQ38" s="355" t="s">
        <v>117</v>
      </c>
      <c r="AR38" s="356">
        <v>133</v>
      </c>
      <c r="AS38" s="249">
        <f t="shared" si="23"/>
        <v>0</v>
      </c>
      <c r="AT38" s="250">
        <f t="shared" si="23"/>
        <v>0</v>
      </c>
      <c r="AU38" s="254">
        <f t="shared" si="24"/>
        <v>0</v>
      </c>
      <c r="AV38" s="256">
        <f t="shared" si="24"/>
        <v>0</v>
      </c>
      <c r="AW38" s="354">
        <f>D76+T76</f>
        <v>1172</v>
      </c>
      <c r="AX38" s="353"/>
      <c r="AY38" s="317" t="e">
        <f>AW38/AS38*100</f>
        <v>#DIV/0!</v>
      </c>
      <c r="AZ38" s="260" t="e">
        <f>AW38/AU38*100</f>
        <v>#DIV/0!</v>
      </c>
      <c r="BA38" s="10"/>
      <c r="BB38" s="101"/>
      <c r="BC38" s="102" t="s">
        <v>118</v>
      </c>
      <c r="BD38" s="103">
        <v>2011</v>
      </c>
      <c r="BE38" s="104"/>
      <c r="BF38" s="105"/>
      <c r="BG38" s="106"/>
      <c r="BH38" s="106"/>
      <c r="BI38" s="106"/>
      <c r="BJ38" s="103"/>
      <c r="BK38" s="107"/>
      <c r="BL38" s="162"/>
      <c r="BM38" s="162"/>
      <c r="BN38" s="10"/>
      <c r="BO38" s="134"/>
      <c r="BP38" s="284" t="s">
        <v>127</v>
      </c>
      <c r="BQ38" s="335"/>
      <c r="BR38" s="195"/>
      <c r="BS38" s="196"/>
      <c r="BT38" s="335"/>
      <c r="BU38" s="195"/>
      <c r="BV38" s="196"/>
      <c r="BW38" s="105"/>
      <c r="BX38" s="195"/>
      <c r="BY38" s="196"/>
      <c r="CA38" s="198"/>
      <c r="CB38" s="383"/>
      <c r="CC38" s="384" t="s">
        <v>163</v>
      </c>
      <c r="CD38" s="310">
        <f>Q156</f>
        <v>3</v>
      </c>
      <c r="CE38" s="310">
        <f>Q157</f>
        <v>174</v>
      </c>
      <c r="CF38" s="310">
        <f>Q158</f>
        <v>134</v>
      </c>
      <c r="CG38" s="385">
        <f>Q159</f>
        <v>7</v>
      </c>
      <c r="CH38" s="386"/>
      <c r="CI38" s="387"/>
      <c r="CJ38" s="387"/>
      <c r="CK38" s="388"/>
    </row>
    <row r="39" spans="1:89" ht="16.5" thickBot="1">
      <c r="A39" s="60"/>
      <c r="B39" s="389" t="s">
        <v>117</v>
      </c>
      <c r="C39" s="324">
        <f t="shared" si="25"/>
        <v>21933</v>
      </c>
      <c r="D39" s="327">
        <f t="shared" si="25"/>
        <v>19288</v>
      </c>
      <c r="E39" s="327">
        <f t="shared" si="25"/>
        <v>1941472</v>
      </c>
      <c r="F39" s="324">
        <f t="shared" si="26"/>
        <v>98</v>
      </c>
      <c r="G39" s="327">
        <f t="shared" si="26"/>
        <v>109</v>
      </c>
      <c r="H39" s="324">
        <f t="shared" si="26"/>
        <v>21835</v>
      </c>
      <c r="I39" s="327">
        <f t="shared" si="26"/>
        <v>19179</v>
      </c>
      <c r="J39" s="324">
        <f t="shared" si="26"/>
        <v>0</v>
      </c>
      <c r="K39" s="327">
        <f t="shared" si="26"/>
        <v>0</v>
      </c>
      <c r="L39" s="389"/>
      <c r="M39" s="324">
        <f t="shared" si="27"/>
        <v>0</v>
      </c>
      <c r="N39" s="327">
        <f t="shared" si="27"/>
        <v>0</v>
      </c>
      <c r="O39" s="389"/>
      <c r="P39" s="324">
        <f t="shared" si="28"/>
        <v>21933</v>
      </c>
      <c r="Q39" s="327">
        <f t="shared" si="28"/>
        <v>19288</v>
      </c>
      <c r="R39" s="389"/>
      <c r="S39" s="324">
        <f t="shared" si="29"/>
        <v>0</v>
      </c>
      <c r="T39" s="327">
        <f t="shared" si="29"/>
        <v>0</v>
      </c>
      <c r="U39" s="214"/>
      <c r="V39" s="215"/>
      <c r="W39" s="215"/>
      <c r="X39" s="215"/>
      <c r="Y39" s="215"/>
      <c r="Z39" s="215"/>
      <c r="AA39" s="6"/>
      <c r="AB39" s="172"/>
      <c r="AC39" s="270" t="s">
        <v>165</v>
      </c>
      <c r="AD39" s="270"/>
      <c r="AE39" s="270"/>
      <c r="AP39" s="172"/>
      <c r="AQ39" s="270" t="s">
        <v>165</v>
      </c>
      <c r="AR39" s="270"/>
      <c r="AS39" s="270"/>
      <c r="BA39" s="10"/>
      <c r="BB39" s="101"/>
      <c r="BC39" s="102" t="s">
        <v>121</v>
      </c>
      <c r="BD39" s="103">
        <v>2012</v>
      </c>
      <c r="BE39" s="104"/>
      <c r="BF39" s="105"/>
      <c r="BG39" s="106"/>
      <c r="BH39" s="106"/>
      <c r="BI39" s="106"/>
      <c r="BJ39" s="103"/>
      <c r="BK39" s="107"/>
      <c r="BL39" s="162"/>
      <c r="BM39" s="162"/>
      <c r="BN39" s="10"/>
      <c r="BO39" s="134"/>
      <c r="BP39" s="284" t="s">
        <v>129</v>
      </c>
      <c r="BQ39" s="351"/>
      <c r="BR39" s="106"/>
      <c r="BS39" s="196"/>
      <c r="BT39" s="351"/>
      <c r="BU39" s="106"/>
      <c r="BV39" s="196"/>
      <c r="BW39" s="197"/>
      <c r="BX39" s="195"/>
      <c r="BY39" s="196"/>
      <c r="CA39" s="12"/>
      <c r="CB39" s="390"/>
      <c r="CC39" s="391" t="s">
        <v>146</v>
      </c>
      <c r="CD39" s="392">
        <f>Q183-CD8</f>
        <v>0</v>
      </c>
      <c r="CE39" s="392">
        <f>Q184-CE8</f>
        <v>0</v>
      </c>
      <c r="CF39" s="392">
        <f>Q185-CF8</f>
        <v>0</v>
      </c>
      <c r="CG39" s="393">
        <f>Q186-CG8</f>
        <v>0</v>
      </c>
      <c r="CH39" s="394"/>
      <c r="CI39" s="395"/>
      <c r="CJ39" s="395"/>
      <c r="CK39" s="395"/>
    </row>
    <row r="40" spans="1:79" ht="16.5" thickBot="1">
      <c r="A40" s="60"/>
      <c r="B40" s="274" t="s">
        <v>123</v>
      </c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396"/>
      <c r="V40" s="397"/>
      <c r="W40" s="397"/>
      <c r="X40" s="397"/>
      <c r="Y40" s="397"/>
      <c r="Z40" s="397"/>
      <c r="AA40" s="6"/>
      <c r="AB40" s="60"/>
      <c r="AC40" s="177" t="s">
        <v>105</v>
      </c>
      <c r="AD40" s="178"/>
      <c r="AE40" s="179">
        <f aca="true" t="shared" si="30" ref="AE40:AF43">AG40+AI40+AK40+AM40</f>
        <v>0</v>
      </c>
      <c r="AF40" s="180">
        <f t="shared" si="30"/>
        <v>0</v>
      </c>
      <c r="AG40" s="179">
        <f aca="true" t="shared" si="31" ref="AG40:AN43">AG45+AG60+AG65+AG70+AG75+AG80</f>
        <v>0</v>
      </c>
      <c r="AH40" s="181">
        <f t="shared" si="31"/>
        <v>0</v>
      </c>
      <c r="AI40" s="179">
        <f t="shared" si="31"/>
        <v>0</v>
      </c>
      <c r="AJ40" s="181">
        <f t="shared" si="31"/>
        <v>0</v>
      </c>
      <c r="AK40" s="179">
        <f t="shared" si="31"/>
        <v>0</v>
      </c>
      <c r="AL40" s="181">
        <f t="shared" si="31"/>
        <v>0</v>
      </c>
      <c r="AM40" s="179">
        <f t="shared" si="31"/>
        <v>0</v>
      </c>
      <c r="AN40" s="181">
        <f t="shared" si="31"/>
        <v>0</v>
      </c>
      <c r="AO40" s="182"/>
      <c r="AP40" s="60"/>
      <c r="AQ40" s="398" t="s">
        <v>105</v>
      </c>
      <c r="AR40" s="399"/>
      <c r="AS40" s="400">
        <f aca="true" t="shared" si="32" ref="AS40:AT43">AE40</f>
        <v>0</v>
      </c>
      <c r="AT40" s="401">
        <f t="shared" si="32"/>
        <v>0</v>
      </c>
      <c r="AU40" s="186">
        <f aca="true" t="shared" si="33" ref="AU40:AV43">AS40</f>
        <v>0</v>
      </c>
      <c r="AV40" s="188">
        <f t="shared" si="33"/>
        <v>0</v>
      </c>
      <c r="AW40" s="402">
        <f>D79+T79</f>
        <v>249.2</v>
      </c>
      <c r="AX40" s="403"/>
      <c r="AY40" s="404" t="e">
        <f>AW40/AS40*100</f>
        <v>#DIV/0!</v>
      </c>
      <c r="AZ40" s="405" t="e">
        <f>AW40/AU40*100</f>
        <v>#DIV/0!</v>
      </c>
      <c r="BA40" s="10"/>
      <c r="BB40" s="101"/>
      <c r="BC40" s="102" t="s">
        <v>124</v>
      </c>
      <c r="BD40" s="103"/>
      <c r="BE40" s="104"/>
      <c r="BF40" s="105"/>
      <c r="BG40" s="106"/>
      <c r="BH40" s="106"/>
      <c r="BI40" s="106"/>
      <c r="BJ40" s="103"/>
      <c r="BK40" s="107"/>
      <c r="BL40" s="162"/>
      <c r="BM40" s="162"/>
      <c r="BN40" s="10"/>
      <c r="BO40" s="134"/>
      <c r="BP40" s="318" t="s">
        <v>132</v>
      </c>
      <c r="BQ40" s="374"/>
      <c r="BR40" s="320"/>
      <c r="BS40" s="321"/>
      <c r="BT40" s="374"/>
      <c r="BU40" s="320"/>
      <c r="BV40" s="321"/>
      <c r="BW40" s="375"/>
      <c r="BX40" s="376"/>
      <c r="BY40" s="321"/>
      <c r="CA40" s="198"/>
    </row>
    <row r="41" spans="1:89" ht="16.5" thickBot="1">
      <c r="A41" s="60"/>
      <c r="B41" s="379" t="s">
        <v>105</v>
      </c>
      <c r="C41" s="288">
        <v>25.8</v>
      </c>
      <c r="D41" s="291">
        <v>25.8</v>
      </c>
      <c r="E41" s="379"/>
      <c r="F41" s="288"/>
      <c r="G41" s="291"/>
      <c r="H41" s="288">
        <v>25.8</v>
      </c>
      <c r="I41" s="291">
        <v>25.8</v>
      </c>
      <c r="J41" s="288">
        <f aca="true" t="shared" si="34" ref="J41:K44">J52+J84</f>
        <v>0</v>
      </c>
      <c r="K41" s="291">
        <f t="shared" si="34"/>
        <v>0</v>
      </c>
      <c r="L41" s="379"/>
      <c r="M41" s="288">
        <f aca="true" t="shared" si="35" ref="M41:N44">M52+M84</f>
        <v>0</v>
      </c>
      <c r="N41" s="291">
        <f t="shared" si="35"/>
        <v>0</v>
      </c>
      <c r="O41" s="379"/>
      <c r="P41" s="288">
        <f aca="true" t="shared" si="36" ref="P41:Q44">C41+J41+M41</f>
        <v>25.8</v>
      </c>
      <c r="Q41" s="291">
        <f t="shared" si="36"/>
        <v>25.8</v>
      </c>
      <c r="R41" s="379"/>
      <c r="S41" s="288">
        <f aca="true" t="shared" si="37" ref="S41:T44">S52+S84</f>
        <v>0</v>
      </c>
      <c r="T41" s="291">
        <f t="shared" si="37"/>
        <v>0</v>
      </c>
      <c r="U41" s="6"/>
      <c r="AA41" s="6"/>
      <c r="AB41" s="60"/>
      <c r="AC41" s="216" t="s">
        <v>109</v>
      </c>
      <c r="AD41" s="217"/>
      <c r="AE41" s="218">
        <f t="shared" si="30"/>
        <v>0</v>
      </c>
      <c r="AF41" s="219">
        <f t="shared" si="30"/>
        <v>0</v>
      </c>
      <c r="AG41" s="218">
        <f t="shared" si="31"/>
        <v>0</v>
      </c>
      <c r="AH41" s="220">
        <f t="shared" si="31"/>
        <v>0</v>
      </c>
      <c r="AI41" s="218">
        <f t="shared" si="31"/>
        <v>0</v>
      </c>
      <c r="AJ41" s="220">
        <f t="shared" si="31"/>
        <v>0</v>
      </c>
      <c r="AK41" s="218">
        <f t="shared" si="31"/>
        <v>0</v>
      </c>
      <c r="AL41" s="220">
        <f t="shared" si="31"/>
        <v>0</v>
      </c>
      <c r="AM41" s="218">
        <f t="shared" si="31"/>
        <v>0</v>
      </c>
      <c r="AN41" s="220">
        <f t="shared" si="31"/>
        <v>0</v>
      </c>
      <c r="AO41" s="182"/>
      <c r="AP41" s="60"/>
      <c r="AQ41" s="406" t="s">
        <v>109</v>
      </c>
      <c r="AR41" s="407"/>
      <c r="AS41" s="408">
        <f t="shared" si="32"/>
        <v>0</v>
      </c>
      <c r="AT41" s="409">
        <f t="shared" si="32"/>
        <v>0</v>
      </c>
      <c r="AU41" s="223">
        <f t="shared" si="33"/>
        <v>0</v>
      </c>
      <c r="AV41" s="225">
        <f t="shared" si="33"/>
        <v>0</v>
      </c>
      <c r="AW41" s="410">
        <f>D80+T80</f>
        <v>53892</v>
      </c>
      <c r="AX41" s="411"/>
      <c r="AY41" s="412" t="e">
        <f>AW41/AS41*100</f>
        <v>#DIV/0!</v>
      </c>
      <c r="AZ41" s="413" t="e">
        <f>AW41/AU41*100</f>
        <v>#DIV/0!</v>
      </c>
      <c r="BA41" s="10"/>
      <c r="BB41" s="101"/>
      <c r="BC41" s="102" t="s">
        <v>118</v>
      </c>
      <c r="BD41" s="103"/>
      <c r="BE41" s="104"/>
      <c r="BF41" s="105"/>
      <c r="BG41" s="106"/>
      <c r="BH41" s="106"/>
      <c r="BI41" s="106"/>
      <c r="BJ41" s="103"/>
      <c r="BK41" s="107"/>
      <c r="BL41" s="162"/>
      <c r="BM41" s="162"/>
      <c r="BN41" s="10"/>
      <c r="BO41" s="134">
        <v>4</v>
      </c>
      <c r="BP41" s="135" t="s">
        <v>166</v>
      </c>
      <c r="BQ41" s="331"/>
      <c r="BR41" s="162"/>
      <c r="BS41" s="332"/>
      <c r="BT41" s="331"/>
      <c r="BU41" s="162"/>
      <c r="BV41" s="332"/>
      <c r="BW41" s="162"/>
      <c r="BX41" s="162"/>
      <c r="BY41" s="332"/>
      <c r="CA41" s="198"/>
      <c r="CB41" s="414" t="s">
        <v>9</v>
      </c>
      <c r="CC41" s="415" t="s">
        <v>167</v>
      </c>
      <c r="CD41" s="19"/>
      <c r="CE41" s="19"/>
      <c r="CF41" s="19"/>
      <c r="CG41" s="20"/>
      <c r="CH41" s="15"/>
      <c r="CI41" s="15"/>
      <c r="CJ41" s="15"/>
      <c r="CK41" s="15"/>
    </row>
    <row r="42" spans="1:89" ht="15.75">
      <c r="A42" s="60"/>
      <c r="B42" s="380" t="s">
        <v>109</v>
      </c>
      <c r="C42" s="304">
        <v>7149</v>
      </c>
      <c r="D42" s="307">
        <v>7073</v>
      </c>
      <c r="E42" s="380"/>
      <c r="F42" s="304"/>
      <c r="G42" s="307"/>
      <c r="H42" s="304">
        <v>7149</v>
      </c>
      <c r="I42" s="307">
        <v>7073</v>
      </c>
      <c r="J42" s="304">
        <f t="shared" si="34"/>
        <v>0</v>
      </c>
      <c r="K42" s="307">
        <f t="shared" si="34"/>
        <v>0</v>
      </c>
      <c r="L42" s="380"/>
      <c r="M42" s="304">
        <f t="shared" si="35"/>
        <v>0</v>
      </c>
      <c r="N42" s="307">
        <f t="shared" si="35"/>
        <v>0</v>
      </c>
      <c r="O42" s="380"/>
      <c r="P42" s="304">
        <f t="shared" si="36"/>
        <v>7149</v>
      </c>
      <c r="Q42" s="307">
        <f t="shared" si="36"/>
        <v>7073</v>
      </c>
      <c r="R42" s="380"/>
      <c r="S42" s="304">
        <f t="shared" si="37"/>
        <v>0</v>
      </c>
      <c r="T42" s="307">
        <f t="shared" si="37"/>
        <v>0</v>
      </c>
      <c r="U42" s="214"/>
      <c r="V42" s="215"/>
      <c r="W42" s="215"/>
      <c r="X42" s="215"/>
      <c r="Y42" s="215"/>
      <c r="Z42" s="215"/>
      <c r="AA42" s="6"/>
      <c r="AB42" s="60"/>
      <c r="AC42" s="216" t="s">
        <v>113</v>
      </c>
      <c r="AD42" s="217"/>
      <c r="AE42" s="218">
        <f t="shared" si="30"/>
        <v>0</v>
      </c>
      <c r="AF42" s="219">
        <f t="shared" si="30"/>
        <v>0</v>
      </c>
      <c r="AG42" s="218">
        <f t="shared" si="31"/>
        <v>0</v>
      </c>
      <c r="AH42" s="220">
        <f t="shared" si="31"/>
        <v>0</v>
      </c>
      <c r="AI42" s="218">
        <f t="shared" si="31"/>
        <v>0</v>
      </c>
      <c r="AJ42" s="220">
        <f t="shared" si="31"/>
        <v>0</v>
      </c>
      <c r="AK42" s="218">
        <f t="shared" si="31"/>
        <v>0</v>
      </c>
      <c r="AL42" s="220">
        <f t="shared" si="31"/>
        <v>0</v>
      </c>
      <c r="AM42" s="218">
        <f t="shared" si="31"/>
        <v>0</v>
      </c>
      <c r="AN42" s="220">
        <f t="shared" si="31"/>
        <v>0</v>
      </c>
      <c r="AO42" s="182"/>
      <c r="AP42" s="60"/>
      <c r="AQ42" s="406" t="s">
        <v>113</v>
      </c>
      <c r="AR42" s="407"/>
      <c r="AS42" s="408">
        <f t="shared" si="32"/>
        <v>0</v>
      </c>
      <c r="AT42" s="409">
        <f t="shared" si="32"/>
        <v>0</v>
      </c>
      <c r="AU42" s="223">
        <f t="shared" si="33"/>
        <v>0</v>
      </c>
      <c r="AV42" s="225">
        <f t="shared" si="33"/>
        <v>0</v>
      </c>
      <c r="AW42" s="410">
        <f>D81+T81</f>
        <v>43056</v>
      </c>
      <c r="AX42" s="411"/>
      <c r="AY42" s="412" t="e">
        <f>AW42/AS42*100</f>
        <v>#DIV/0!</v>
      </c>
      <c r="AZ42" s="413" t="e">
        <f>AW42/AU42*100</f>
        <v>#DIV/0!</v>
      </c>
      <c r="BA42" s="10"/>
      <c r="BB42" s="101"/>
      <c r="BC42" s="102" t="s">
        <v>121</v>
      </c>
      <c r="BD42" s="103"/>
      <c r="BE42" s="104"/>
      <c r="BF42" s="105"/>
      <c r="BG42" s="106"/>
      <c r="BH42" s="106"/>
      <c r="BI42" s="106"/>
      <c r="BJ42" s="103"/>
      <c r="BK42" s="107"/>
      <c r="BL42" s="162"/>
      <c r="BM42" s="162"/>
      <c r="BN42" s="10"/>
      <c r="BO42" s="134"/>
      <c r="BP42" s="163" t="s">
        <v>168</v>
      </c>
      <c r="BQ42" s="341"/>
      <c r="BR42" s="87"/>
      <c r="BS42" s="165"/>
      <c r="BT42" s="341"/>
      <c r="BU42" s="87"/>
      <c r="BV42" s="165"/>
      <c r="BW42" s="166"/>
      <c r="BX42" s="342"/>
      <c r="BY42" s="165"/>
      <c r="CA42" s="198"/>
      <c r="CB42" s="22"/>
      <c r="CC42" s="22"/>
      <c r="CD42" s="23" t="s">
        <v>17</v>
      </c>
      <c r="CE42" s="23" t="s">
        <v>18</v>
      </c>
      <c r="CF42" s="24" t="s">
        <v>19</v>
      </c>
      <c r="CG42" s="25"/>
      <c r="CH42" s="15"/>
      <c r="CI42" s="15"/>
      <c r="CJ42" s="15"/>
      <c r="CK42" s="15"/>
    </row>
    <row r="43" spans="1:87" ht="16.5" thickBot="1">
      <c r="A43" s="60"/>
      <c r="B43" s="380" t="s">
        <v>113</v>
      </c>
      <c r="C43" s="304">
        <v>5847</v>
      </c>
      <c r="D43" s="307">
        <v>5708</v>
      </c>
      <c r="E43" s="380"/>
      <c r="F43" s="304"/>
      <c r="G43" s="307"/>
      <c r="H43" s="304">
        <v>5847</v>
      </c>
      <c r="I43" s="307">
        <v>5708</v>
      </c>
      <c r="J43" s="304">
        <f t="shared" si="34"/>
        <v>0</v>
      </c>
      <c r="K43" s="307">
        <f t="shared" si="34"/>
        <v>0</v>
      </c>
      <c r="L43" s="380"/>
      <c r="M43" s="304">
        <f t="shared" si="35"/>
        <v>0</v>
      </c>
      <c r="N43" s="307">
        <f t="shared" si="35"/>
        <v>0</v>
      </c>
      <c r="O43" s="380"/>
      <c r="P43" s="304">
        <f t="shared" si="36"/>
        <v>5847</v>
      </c>
      <c r="Q43" s="307">
        <f t="shared" si="36"/>
        <v>5708</v>
      </c>
      <c r="R43" s="380"/>
      <c r="S43" s="304">
        <f t="shared" si="37"/>
        <v>0</v>
      </c>
      <c r="T43" s="307">
        <f t="shared" si="37"/>
        <v>0</v>
      </c>
      <c r="U43" s="214"/>
      <c r="V43" s="215"/>
      <c r="W43" s="215"/>
      <c r="X43" s="215"/>
      <c r="Y43" s="215"/>
      <c r="Z43" s="215"/>
      <c r="AA43" s="6"/>
      <c r="AB43" s="60"/>
      <c r="AC43" s="247" t="s">
        <v>117</v>
      </c>
      <c r="AD43" s="248"/>
      <c r="AE43" s="249">
        <f t="shared" si="30"/>
        <v>0</v>
      </c>
      <c r="AF43" s="250">
        <f t="shared" si="30"/>
        <v>0</v>
      </c>
      <c r="AG43" s="249">
        <f t="shared" si="31"/>
        <v>0</v>
      </c>
      <c r="AH43" s="251">
        <f t="shared" si="31"/>
        <v>0</v>
      </c>
      <c r="AI43" s="249">
        <f t="shared" si="31"/>
        <v>0</v>
      </c>
      <c r="AJ43" s="251">
        <f t="shared" si="31"/>
        <v>0</v>
      </c>
      <c r="AK43" s="249">
        <f t="shared" si="31"/>
        <v>0</v>
      </c>
      <c r="AL43" s="251">
        <f t="shared" si="31"/>
        <v>0</v>
      </c>
      <c r="AM43" s="249">
        <f t="shared" si="31"/>
        <v>0</v>
      </c>
      <c r="AN43" s="251">
        <f t="shared" si="31"/>
        <v>0</v>
      </c>
      <c r="AO43" s="182"/>
      <c r="AP43" s="60"/>
      <c r="AQ43" s="416" t="s">
        <v>117</v>
      </c>
      <c r="AR43" s="417"/>
      <c r="AS43" s="418">
        <f t="shared" si="32"/>
        <v>0</v>
      </c>
      <c r="AT43" s="419">
        <f t="shared" si="32"/>
        <v>0</v>
      </c>
      <c r="AU43" s="254">
        <f t="shared" si="33"/>
        <v>0</v>
      </c>
      <c r="AV43" s="256">
        <f t="shared" si="33"/>
        <v>0</v>
      </c>
      <c r="AW43" s="420">
        <f>D82+T82</f>
        <v>18116</v>
      </c>
      <c r="AX43" s="421"/>
      <c r="AY43" s="422" t="e">
        <f>AW43/AS43*100</f>
        <v>#DIV/0!</v>
      </c>
      <c r="AZ43" s="423" t="e">
        <f>AW43/AU43*100</f>
        <v>#DIV/0!</v>
      </c>
      <c r="BA43" s="10"/>
      <c r="BB43" s="101">
        <v>6</v>
      </c>
      <c r="BC43" s="102" t="s">
        <v>131</v>
      </c>
      <c r="BD43" s="103">
        <v>2020</v>
      </c>
      <c r="BE43" s="104"/>
      <c r="BF43" s="105"/>
      <c r="BG43" s="106"/>
      <c r="BH43" s="106"/>
      <c r="BI43" s="106"/>
      <c r="BJ43" s="103"/>
      <c r="BK43" s="107"/>
      <c r="BL43" s="162"/>
      <c r="BM43" s="162"/>
      <c r="BN43" s="10"/>
      <c r="BO43" s="134"/>
      <c r="BP43" s="424" t="s">
        <v>169</v>
      </c>
      <c r="BQ43" s="374"/>
      <c r="BR43" s="425"/>
      <c r="BS43" s="321"/>
      <c r="BT43" s="374"/>
      <c r="BU43" s="425"/>
      <c r="BV43" s="321"/>
      <c r="BW43" s="322"/>
      <c r="BX43" s="376"/>
      <c r="BY43" s="321"/>
      <c r="CA43" s="198"/>
      <c r="CB43" s="55" t="s">
        <v>11</v>
      </c>
      <c r="CC43" s="56"/>
      <c r="CD43" s="57" t="s">
        <v>33</v>
      </c>
      <c r="CE43" s="57" t="s">
        <v>34</v>
      </c>
      <c r="CF43" s="58" t="s">
        <v>35</v>
      </c>
      <c r="CG43" s="59" t="s">
        <v>36</v>
      </c>
      <c r="CH43" s="162"/>
      <c r="CI43" s="162"/>
    </row>
    <row r="44" spans="1:89" ht="16.5" thickBot="1">
      <c r="A44" s="60"/>
      <c r="B44" s="389" t="s">
        <v>117</v>
      </c>
      <c r="C44" s="324">
        <v>1567</v>
      </c>
      <c r="D44" s="327">
        <v>2021</v>
      </c>
      <c r="E44" s="389"/>
      <c r="F44" s="324"/>
      <c r="G44" s="327"/>
      <c r="H44" s="324">
        <v>1567</v>
      </c>
      <c r="I44" s="327">
        <v>2021</v>
      </c>
      <c r="J44" s="324">
        <f t="shared" si="34"/>
        <v>0</v>
      </c>
      <c r="K44" s="327">
        <f t="shared" si="34"/>
        <v>0</v>
      </c>
      <c r="L44" s="389"/>
      <c r="M44" s="324">
        <f t="shared" si="35"/>
        <v>0</v>
      </c>
      <c r="N44" s="327">
        <f t="shared" si="35"/>
        <v>0</v>
      </c>
      <c r="O44" s="389"/>
      <c r="P44" s="324">
        <f t="shared" si="36"/>
        <v>1567</v>
      </c>
      <c r="Q44" s="327">
        <f t="shared" si="36"/>
        <v>2021</v>
      </c>
      <c r="R44" s="389"/>
      <c r="S44" s="324">
        <f t="shared" si="37"/>
        <v>0</v>
      </c>
      <c r="T44" s="327">
        <f t="shared" si="37"/>
        <v>0</v>
      </c>
      <c r="U44" s="214"/>
      <c r="V44" s="215"/>
      <c r="W44" s="215"/>
      <c r="X44" s="215"/>
      <c r="Y44" s="215"/>
      <c r="Z44" s="215"/>
      <c r="AA44" s="6"/>
      <c r="AB44" s="60"/>
      <c r="AC44" s="270" t="s">
        <v>170</v>
      </c>
      <c r="AD44" s="270"/>
      <c r="AE44" s="270"/>
      <c r="AP44" s="60"/>
      <c r="AQ44" s="270" t="s">
        <v>170</v>
      </c>
      <c r="AR44" s="270"/>
      <c r="AS44" s="270"/>
      <c r="BA44" s="10"/>
      <c r="BB44" s="101"/>
      <c r="BC44" s="102" t="s">
        <v>124</v>
      </c>
      <c r="BD44" s="103"/>
      <c r="BE44" s="104"/>
      <c r="BF44" s="105"/>
      <c r="BG44" s="106"/>
      <c r="BH44" s="106"/>
      <c r="BI44" s="106"/>
      <c r="BJ44" s="103"/>
      <c r="BK44" s="107"/>
      <c r="BL44" s="162"/>
      <c r="BM44" s="162"/>
      <c r="BN44" s="10"/>
      <c r="BO44" s="134">
        <v>5</v>
      </c>
      <c r="BP44" s="135" t="s">
        <v>171</v>
      </c>
      <c r="BQ44" s="331"/>
      <c r="BR44" s="162"/>
      <c r="BS44" s="332"/>
      <c r="BT44" s="331"/>
      <c r="BU44" s="162"/>
      <c r="BV44" s="332"/>
      <c r="BW44" s="162"/>
      <c r="BX44" s="162"/>
      <c r="BY44" s="332"/>
      <c r="CA44" s="12"/>
      <c r="CB44" s="55" t="s">
        <v>27</v>
      </c>
      <c r="CC44" s="56"/>
      <c r="CD44" s="57"/>
      <c r="CE44" s="57" t="s">
        <v>64</v>
      </c>
      <c r="CF44" s="77"/>
      <c r="CG44" s="78" t="s">
        <v>53</v>
      </c>
      <c r="CH44" s="162"/>
      <c r="CI44" s="162"/>
      <c r="CJ44" s="162"/>
      <c r="CK44" s="162"/>
    </row>
    <row r="45" spans="1:89" ht="16.5" thickBot="1">
      <c r="A45" s="172"/>
      <c r="B45" s="426" t="s">
        <v>23</v>
      </c>
      <c r="C45" s="426"/>
      <c r="D45" s="426"/>
      <c r="E45" s="426"/>
      <c r="F45" s="1"/>
      <c r="G45" s="1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214"/>
      <c r="V45" s="215"/>
      <c r="W45" s="215"/>
      <c r="X45" s="215"/>
      <c r="Y45" s="215"/>
      <c r="Z45" s="215"/>
      <c r="AA45" s="6"/>
      <c r="AB45" s="60"/>
      <c r="AC45" s="177" t="s">
        <v>105</v>
      </c>
      <c r="AD45" s="178"/>
      <c r="AE45" s="179">
        <f aca="true" t="shared" si="38" ref="AE45:AF48">AG45+AI45+AK45+AM45</f>
        <v>0</v>
      </c>
      <c r="AF45" s="180">
        <f t="shared" si="38"/>
        <v>0</v>
      </c>
      <c r="AG45" s="179">
        <f aca="true" t="shared" si="39" ref="AG45:AN48">AG50+AG55</f>
        <v>0</v>
      </c>
      <c r="AH45" s="181">
        <f t="shared" si="39"/>
        <v>0</v>
      </c>
      <c r="AI45" s="179">
        <f t="shared" si="39"/>
        <v>0</v>
      </c>
      <c r="AJ45" s="181">
        <f t="shared" si="39"/>
        <v>0</v>
      </c>
      <c r="AK45" s="179">
        <f t="shared" si="39"/>
        <v>0</v>
      </c>
      <c r="AL45" s="181">
        <f t="shared" si="39"/>
        <v>0</v>
      </c>
      <c r="AM45" s="179">
        <f t="shared" si="39"/>
        <v>0</v>
      </c>
      <c r="AN45" s="181">
        <f t="shared" si="39"/>
        <v>0</v>
      </c>
      <c r="AO45" s="182"/>
      <c r="AP45" s="60"/>
      <c r="AQ45" s="339" t="s">
        <v>105</v>
      </c>
      <c r="AR45" s="340"/>
      <c r="AS45" s="179">
        <f aca="true" t="shared" si="40" ref="AS45:AT48">AE45</f>
        <v>0</v>
      </c>
      <c r="AT45" s="180">
        <f t="shared" si="40"/>
        <v>0</v>
      </c>
      <c r="AU45" s="186">
        <f aca="true" t="shared" si="41" ref="AU45:AV48">AS45</f>
        <v>0</v>
      </c>
      <c r="AV45" s="188">
        <f t="shared" si="41"/>
        <v>0</v>
      </c>
      <c r="AW45" s="338">
        <f>D89+T89</f>
        <v>175.7</v>
      </c>
      <c r="AX45" s="337"/>
      <c r="AY45" s="283" t="e">
        <f>AW45/AS45*100</f>
        <v>#DIV/0!</v>
      </c>
      <c r="AZ45" s="192" t="e">
        <f>AW45/AU45*100</f>
        <v>#DIV/0!</v>
      </c>
      <c r="BA45" s="10"/>
      <c r="BB45" s="101">
        <v>7</v>
      </c>
      <c r="BC45" s="102" t="s">
        <v>137</v>
      </c>
      <c r="BD45" s="103">
        <v>2030</v>
      </c>
      <c r="BE45" s="104"/>
      <c r="BF45" s="105"/>
      <c r="BG45" s="106"/>
      <c r="BH45" s="106"/>
      <c r="BI45" s="106"/>
      <c r="BJ45" s="103"/>
      <c r="BK45" s="107"/>
      <c r="BL45" s="162"/>
      <c r="BM45" s="162"/>
      <c r="BN45" s="10"/>
      <c r="BO45" s="134"/>
      <c r="BP45" s="163" t="s">
        <v>168</v>
      </c>
      <c r="BQ45" s="341"/>
      <c r="BR45" s="87"/>
      <c r="BS45" s="165"/>
      <c r="BT45" s="341"/>
      <c r="BU45" s="87"/>
      <c r="BV45" s="165"/>
      <c r="BW45" s="166"/>
      <c r="BX45" s="342"/>
      <c r="BY45" s="165"/>
      <c r="CA45" s="198"/>
      <c r="CB45" s="94"/>
      <c r="CC45" s="56"/>
      <c r="CD45" s="57"/>
      <c r="CE45" s="57"/>
      <c r="CF45" s="77"/>
      <c r="CG45" s="78"/>
      <c r="CH45" s="162"/>
      <c r="CI45" s="162"/>
      <c r="CJ45" s="162"/>
      <c r="CK45" s="162"/>
    </row>
    <row r="46" spans="1:89" ht="16.5" thickBot="1">
      <c r="A46" s="60">
        <v>1210</v>
      </c>
      <c r="B46" s="174" t="s">
        <v>172</v>
      </c>
      <c r="C46" s="174"/>
      <c r="D46" s="174"/>
      <c r="E46" s="17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U46" s="428"/>
      <c r="V46" s="182"/>
      <c r="W46" s="182"/>
      <c r="X46" s="182"/>
      <c r="Y46" s="182"/>
      <c r="Z46" s="182"/>
      <c r="AA46" s="6"/>
      <c r="AB46" s="60"/>
      <c r="AC46" s="216" t="s">
        <v>109</v>
      </c>
      <c r="AD46" s="217"/>
      <c r="AE46" s="218">
        <f t="shared" si="38"/>
        <v>0</v>
      </c>
      <c r="AF46" s="219">
        <f t="shared" si="38"/>
        <v>0</v>
      </c>
      <c r="AG46" s="218">
        <f t="shared" si="39"/>
        <v>0</v>
      </c>
      <c r="AH46" s="220">
        <f t="shared" si="39"/>
        <v>0</v>
      </c>
      <c r="AI46" s="218">
        <f t="shared" si="39"/>
        <v>0</v>
      </c>
      <c r="AJ46" s="220">
        <f t="shared" si="39"/>
        <v>0</v>
      </c>
      <c r="AK46" s="218">
        <f t="shared" si="39"/>
        <v>0</v>
      </c>
      <c r="AL46" s="220">
        <f t="shared" si="39"/>
        <v>0</v>
      </c>
      <c r="AM46" s="218">
        <f t="shared" si="39"/>
        <v>0</v>
      </c>
      <c r="AN46" s="220">
        <f t="shared" si="39"/>
        <v>0</v>
      </c>
      <c r="AO46" s="182"/>
      <c r="AP46" s="60"/>
      <c r="AQ46" s="346" t="s">
        <v>109</v>
      </c>
      <c r="AR46" s="347"/>
      <c r="AS46" s="218">
        <f t="shared" si="40"/>
        <v>0</v>
      </c>
      <c r="AT46" s="219">
        <f t="shared" si="40"/>
        <v>0</v>
      </c>
      <c r="AU46" s="223">
        <f t="shared" si="41"/>
        <v>0</v>
      </c>
      <c r="AV46" s="225">
        <f t="shared" si="41"/>
        <v>0</v>
      </c>
      <c r="AW46" s="345">
        <f>D90+T90</f>
        <v>47914</v>
      </c>
      <c r="AX46" s="344"/>
      <c r="AY46" s="300" t="e">
        <f>AW46/AS46*100</f>
        <v>#DIV/0!</v>
      </c>
      <c r="AZ46" s="229" t="e">
        <f>AW46/AU46*100</f>
        <v>#DIV/0!</v>
      </c>
      <c r="BA46" s="10"/>
      <c r="BB46" s="101"/>
      <c r="BC46" s="102" t="s">
        <v>106</v>
      </c>
      <c r="BD46" s="103"/>
      <c r="BE46" s="104"/>
      <c r="BF46" s="105"/>
      <c r="BG46" s="106"/>
      <c r="BH46" s="106"/>
      <c r="BI46" s="106"/>
      <c r="BJ46" s="103"/>
      <c r="BK46" s="107"/>
      <c r="BL46" s="162"/>
      <c r="BM46" s="162"/>
      <c r="BN46" s="10"/>
      <c r="BO46" s="134"/>
      <c r="BP46" s="424" t="s">
        <v>169</v>
      </c>
      <c r="BQ46" s="374"/>
      <c r="BR46" s="425"/>
      <c r="BS46" s="321"/>
      <c r="BT46" s="374"/>
      <c r="BU46" s="425"/>
      <c r="BV46" s="321"/>
      <c r="BW46" s="322"/>
      <c r="BX46" s="376"/>
      <c r="BY46" s="321"/>
      <c r="CA46" s="198"/>
      <c r="CB46" s="114" t="s">
        <v>92</v>
      </c>
      <c r="CC46" s="114" t="s">
        <v>93</v>
      </c>
      <c r="CD46" s="115">
        <v>1</v>
      </c>
      <c r="CE46" s="115">
        <v>2</v>
      </c>
      <c r="CF46" s="116">
        <v>3</v>
      </c>
      <c r="CG46" s="117">
        <v>4</v>
      </c>
      <c r="CH46" s="390"/>
      <c r="CI46" s="390"/>
      <c r="CJ46" s="390"/>
      <c r="CK46" s="390"/>
    </row>
    <row r="47" spans="1:89" ht="16.5" thickBot="1">
      <c r="A47" s="60"/>
      <c r="B47" s="429" t="s">
        <v>105</v>
      </c>
      <c r="C47" s="207">
        <f aca="true" t="shared" si="42" ref="C47:E50">C58+C63+C68+C73</f>
        <v>623</v>
      </c>
      <c r="D47" s="824">
        <f t="shared" si="42"/>
        <v>599.2</v>
      </c>
      <c r="E47" s="430"/>
      <c r="F47" s="207">
        <f>F58+F63+F68+F73</f>
        <v>350.1</v>
      </c>
      <c r="G47" s="211">
        <f aca="true" t="shared" si="43" ref="F47:K50">G58+G63+G68+G73</f>
        <v>350.1</v>
      </c>
      <c r="H47" s="825">
        <f t="shared" si="43"/>
        <v>272.9</v>
      </c>
      <c r="I47" s="211">
        <f t="shared" si="43"/>
        <v>249.1</v>
      </c>
      <c r="J47" s="207">
        <f t="shared" si="43"/>
        <v>0</v>
      </c>
      <c r="K47" s="211">
        <f t="shared" si="43"/>
        <v>0</v>
      </c>
      <c r="L47" s="430"/>
      <c r="M47" s="207">
        <f aca="true" t="shared" si="44" ref="M47:N50">M58+M63+M68+M73</f>
        <v>0</v>
      </c>
      <c r="N47" s="211">
        <f t="shared" si="44"/>
        <v>0</v>
      </c>
      <c r="O47" s="430"/>
      <c r="P47" s="207">
        <f aca="true" t="shared" si="45" ref="P47:Q50">C47+J47+M47</f>
        <v>623</v>
      </c>
      <c r="Q47" s="211">
        <f t="shared" si="45"/>
        <v>599.2</v>
      </c>
      <c r="R47" s="430"/>
      <c r="S47" s="207">
        <f aca="true" t="shared" si="46" ref="S47:T50">S58+S63+S68+S73</f>
        <v>0</v>
      </c>
      <c r="T47" s="211">
        <f t="shared" si="46"/>
        <v>0</v>
      </c>
      <c r="U47" s="214"/>
      <c r="V47" s="215"/>
      <c r="W47" s="215"/>
      <c r="X47" s="215"/>
      <c r="Y47" s="215"/>
      <c r="Z47" s="215"/>
      <c r="AA47" s="6"/>
      <c r="AB47" s="60"/>
      <c r="AC47" s="216" t="s">
        <v>113</v>
      </c>
      <c r="AD47" s="217"/>
      <c r="AE47" s="218">
        <f t="shared" si="38"/>
        <v>0</v>
      </c>
      <c r="AF47" s="219">
        <f t="shared" si="38"/>
        <v>0</v>
      </c>
      <c r="AG47" s="218">
        <f t="shared" si="39"/>
        <v>0</v>
      </c>
      <c r="AH47" s="220">
        <f t="shared" si="39"/>
        <v>0</v>
      </c>
      <c r="AI47" s="218">
        <f t="shared" si="39"/>
        <v>0</v>
      </c>
      <c r="AJ47" s="220">
        <f t="shared" si="39"/>
        <v>0</v>
      </c>
      <c r="AK47" s="218">
        <f t="shared" si="39"/>
        <v>0</v>
      </c>
      <c r="AL47" s="220">
        <f t="shared" si="39"/>
        <v>0</v>
      </c>
      <c r="AM47" s="218">
        <f t="shared" si="39"/>
        <v>0</v>
      </c>
      <c r="AN47" s="220">
        <f t="shared" si="39"/>
        <v>0</v>
      </c>
      <c r="AO47" s="182"/>
      <c r="AP47" s="60"/>
      <c r="AQ47" s="346" t="s">
        <v>113</v>
      </c>
      <c r="AR47" s="347"/>
      <c r="AS47" s="218">
        <f t="shared" si="40"/>
        <v>0</v>
      </c>
      <c r="AT47" s="219">
        <f t="shared" si="40"/>
        <v>0</v>
      </c>
      <c r="AU47" s="223">
        <f t="shared" si="41"/>
        <v>0</v>
      </c>
      <c r="AV47" s="225">
        <f t="shared" si="41"/>
        <v>0</v>
      </c>
      <c r="AW47" s="345">
        <f>D91+T91</f>
        <v>38365</v>
      </c>
      <c r="AX47" s="344"/>
      <c r="AY47" s="300" t="e">
        <f>AW47/AS47*100</f>
        <v>#DIV/0!</v>
      </c>
      <c r="AZ47" s="229" t="e">
        <f>AW47/AU47*100</f>
        <v>#DIV/0!</v>
      </c>
      <c r="BA47" s="10"/>
      <c r="BB47" s="101">
        <v>8</v>
      </c>
      <c r="BC47" s="102" t="s">
        <v>139</v>
      </c>
      <c r="BD47" s="103">
        <v>2040</v>
      </c>
      <c r="BE47" s="104"/>
      <c r="BF47" s="105"/>
      <c r="BG47" s="106"/>
      <c r="BH47" s="106"/>
      <c r="BI47" s="106"/>
      <c r="BJ47" s="103"/>
      <c r="BK47" s="107"/>
      <c r="BL47" s="162"/>
      <c r="BM47" s="162"/>
      <c r="BN47" s="10"/>
      <c r="BO47" s="134">
        <v>6</v>
      </c>
      <c r="BP47" s="135" t="s">
        <v>173</v>
      </c>
      <c r="BQ47" s="331"/>
      <c r="BR47" s="162"/>
      <c r="BS47" s="332"/>
      <c r="BT47" s="331"/>
      <c r="BU47" s="162"/>
      <c r="BV47" s="332"/>
      <c r="BW47" s="162"/>
      <c r="BX47" s="162"/>
      <c r="BY47" s="332"/>
      <c r="CA47" s="198"/>
      <c r="CB47" s="141">
        <v>1000</v>
      </c>
      <c r="CC47" s="142" t="s">
        <v>100</v>
      </c>
      <c r="CD47" s="143">
        <f>CD49+CD56+CD77</f>
        <v>1063.9</v>
      </c>
      <c r="CE47" s="144">
        <f>CE49+CE56+CE77</f>
        <v>123783</v>
      </c>
      <c r="CF47" s="144">
        <f>CF49+CF56+CF77</f>
        <v>96219</v>
      </c>
      <c r="CG47" s="145">
        <f>CG49+CG56+CG77</f>
        <v>44768</v>
      </c>
      <c r="CH47" s="390"/>
      <c r="CI47" s="390"/>
      <c r="CJ47" s="390"/>
      <c r="CK47" s="390"/>
    </row>
    <row r="48" spans="1:89" ht="16.5" thickBot="1">
      <c r="A48" s="60"/>
      <c r="B48" s="431" t="s">
        <v>109</v>
      </c>
      <c r="C48" s="237">
        <f t="shared" si="42"/>
        <v>13280</v>
      </c>
      <c r="D48" s="241">
        <f t="shared" si="42"/>
        <v>12039</v>
      </c>
      <c r="E48" s="432"/>
      <c r="F48" s="237">
        <f t="shared" si="43"/>
        <v>3808</v>
      </c>
      <c r="G48" s="241">
        <f t="shared" si="43"/>
        <v>3804</v>
      </c>
      <c r="H48" s="237">
        <f t="shared" si="43"/>
        <v>9472</v>
      </c>
      <c r="I48" s="241">
        <f t="shared" si="43"/>
        <v>8235</v>
      </c>
      <c r="J48" s="237">
        <f t="shared" si="43"/>
        <v>0</v>
      </c>
      <c r="K48" s="241">
        <f t="shared" si="43"/>
        <v>0</v>
      </c>
      <c r="L48" s="432"/>
      <c r="M48" s="237">
        <f t="shared" si="44"/>
        <v>0</v>
      </c>
      <c r="N48" s="241">
        <f t="shared" si="44"/>
        <v>0</v>
      </c>
      <c r="O48" s="432"/>
      <c r="P48" s="237">
        <f t="shared" si="45"/>
        <v>13280</v>
      </c>
      <c r="Q48" s="241">
        <f t="shared" si="45"/>
        <v>12039</v>
      </c>
      <c r="R48" s="432"/>
      <c r="S48" s="237">
        <f t="shared" si="46"/>
        <v>0</v>
      </c>
      <c r="T48" s="241">
        <f t="shared" si="46"/>
        <v>0</v>
      </c>
      <c r="U48" s="214"/>
      <c r="V48" s="215"/>
      <c r="W48" s="215"/>
      <c r="X48" s="215"/>
      <c r="Y48" s="215"/>
      <c r="Z48" s="215"/>
      <c r="AA48" s="6"/>
      <c r="AB48" s="60"/>
      <c r="AC48" s="247" t="s">
        <v>117</v>
      </c>
      <c r="AD48" s="248"/>
      <c r="AE48" s="249">
        <f t="shared" si="38"/>
        <v>0</v>
      </c>
      <c r="AF48" s="250">
        <f t="shared" si="38"/>
        <v>0</v>
      </c>
      <c r="AG48" s="249">
        <f t="shared" si="39"/>
        <v>0</v>
      </c>
      <c r="AH48" s="251">
        <f t="shared" si="39"/>
        <v>0</v>
      </c>
      <c r="AI48" s="249">
        <f t="shared" si="39"/>
        <v>0</v>
      </c>
      <c r="AJ48" s="251">
        <f t="shared" si="39"/>
        <v>0</v>
      </c>
      <c r="AK48" s="249">
        <f t="shared" si="39"/>
        <v>0</v>
      </c>
      <c r="AL48" s="251">
        <f t="shared" si="39"/>
        <v>0</v>
      </c>
      <c r="AM48" s="249">
        <f t="shared" si="39"/>
        <v>0</v>
      </c>
      <c r="AN48" s="251">
        <f t="shared" si="39"/>
        <v>0</v>
      </c>
      <c r="AO48" s="182"/>
      <c r="AP48" s="60"/>
      <c r="AQ48" s="355" t="s">
        <v>117</v>
      </c>
      <c r="AR48" s="356"/>
      <c r="AS48" s="249">
        <f t="shared" si="40"/>
        <v>0</v>
      </c>
      <c r="AT48" s="250">
        <f t="shared" si="40"/>
        <v>0</v>
      </c>
      <c r="AU48" s="254">
        <f t="shared" si="41"/>
        <v>0</v>
      </c>
      <c r="AV48" s="256">
        <f t="shared" si="41"/>
        <v>0</v>
      </c>
      <c r="AW48" s="354">
        <f>D92+T92</f>
        <v>17251</v>
      </c>
      <c r="AX48" s="353"/>
      <c r="AY48" s="317" t="e">
        <f>AW48/AS48*100</f>
        <v>#DIV/0!</v>
      </c>
      <c r="AZ48" s="260" t="e">
        <f>AW48/AU48*100</f>
        <v>#DIV/0!</v>
      </c>
      <c r="BA48" s="10"/>
      <c r="BB48" s="101"/>
      <c r="BC48" s="102" t="s">
        <v>124</v>
      </c>
      <c r="BD48" s="103"/>
      <c r="BE48" s="104"/>
      <c r="BF48" s="105"/>
      <c r="BG48" s="106"/>
      <c r="BH48" s="106"/>
      <c r="BI48" s="106"/>
      <c r="BJ48" s="103"/>
      <c r="BK48" s="107"/>
      <c r="BL48" s="162"/>
      <c r="BM48" s="162"/>
      <c r="BN48" s="10"/>
      <c r="BO48" s="134"/>
      <c r="BP48" s="163" t="s">
        <v>168</v>
      </c>
      <c r="BQ48" s="341"/>
      <c r="BR48" s="87"/>
      <c r="BS48" s="165"/>
      <c r="BT48" s="341"/>
      <c r="BU48" s="87"/>
      <c r="BV48" s="165"/>
      <c r="BW48" s="166"/>
      <c r="BX48" s="342"/>
      <c r="BY48" s="165"/>
      <c r="CA48" s="198"/>
      <c r="CB48" s="167"/>
      <c r="CC48" s="168" t="s">
        <v>23</v>
      </c>
      <c r="CD48" s="169"/>
      <c r="CE48" s="170"/>
      <c r="CF48" s="170"/>
      <c r="CG48" s="171"/>
      <c r="CH48" s="162"/>
      <c r="CI48" s="162"/>
      <c r="CJ48" s="162"/>
      <c r="CK48" s="162"/>
    </row>
    <row r="49" spans="1:89" ht="16.5" thickBot="1">
      <c r="A49" s="60"/>
      <c r="B49" s="431" t="s">
        <v>113</v>
      </c>
      <c r="C49" s="237">
        <f t="shared" si="42"/>
        <v>7134</v>
      </c>
      <c r="D49" s="241">
        <f t="shared" si="42"/>
        <v>6179</v>
      </c>
      <c r="E49" s="241">
        <f>E60+E65+E70+E75</f>
        <v>185176</v>
      </c>
      <c r="F49" s="237">
        <f t="shared" si="43"/>
        <v>262</v>
      </c>
      <c r="G49" s="241">
        <f t="shared" si="43"/>
        <v>258</v>
      </c>
      <c r="H49" s="237">
        <f t="shared" si="43"/>
        <v>6872</v>
      </c>
      <c r="I49" s="241">
        <f t="shared" si="43"/>
        <v>5921</v>
      </c>
      <c r="J49" s="237">
        <f t="shared" si="43"/>
        <v>0</v>
      </c>
      <c r="K49" s="241">
        <f t="shared" si="43"/>
        <v>0</v>
      </c>
      <c r="L49" s="432"/>
      <c r="M49" s="237">
        <f t="shared" si="44"/>
        <v>0</v>
      </c>
      <c r="N49" s="241">
        <f t="shared" si="44"/>
        <v>0</v>
      </c>
      <c r="O49" s="432"/>
      <c r="P49" s="237">
        <f t="shared" si="45"/>
        <v>7134</v>
      </c>
      <c r="Q49" s="241">
        <f t="shared" si="45"/>
        <v>6179</v>
      </c>
      <c r="R49" s="432"/>
      <c r="S49" s="237">
        <f t="shared" si="46"/>
        <v>0</v>
      </c>
      <c r="T49" s="241">
        <f t="shared" si="46"/>
        <v>0</v>
      </c>
      <c r="U49" s="214"/>
      <c r="V49" s="215"/>
      <c r="W49" s="215"/>
      <c r="X49" s="215"/>
      <c r="Y49" s="215"/>
      <c r="Z49" s="215"/>
      <c r="AA49" s="6"/>
      <c r="AB49" s="60"/>
      <c r="AC49" s="270" t="s">
        <v>174</v>
      </c>
      <c r="AD49" s="270"/>
      <c r="AE49" s="270"/>
      <c r="AP49" s="60"/>
      <c r="AQ49" s="270" t="s">
        <v>174</v>
      </c>
      <c r="AR49" s="270"/>
      <c r="AS49" s="270"/>
      <c r="BA49" s="10"/>
      <c r="BB49" s="101">
        <v>9</v>
      </c>
      <c r="BC49" s="102" t="s">
        <v>143</v>
      </c>
      <c r="BD49" s="103">
        <v>2050</v>
      </c>
      <c r="BE49" s="104"/>
      <c r="BF49" s="105"/>
      <c r="BG49" s="106"/>
      <c r="BH49" s="106"/>
      <c r="BI49" s="106"/>
      <c r="BJ49" s="103"/>
      <c r="BK49" s="107"/>
      <c r="BL49" s="162"/>
      <c r="BM49" s="162"/>
      <c r="BN49" s="10"/>
      <c r="BO49" s="134"/>
      <c r="BP49" s="424" t="s">
        <v>169</v>
      </c>
      <c r="BQ49" s="374"/>
      <c r="BR49" s="425"/>
      <c r="BS49" s="321"/>
      <c r="BT49" s="374"/>
      <c r="BU49" s="425"/>
      <c r="BV49" s="321"/>
      <c r="BW49" s="322"/>
      <c r="BX49" s="376"/>
      <c r="BY49" s="321"/>
      <c r="CA49" s="12"/>
      <c r="CB49" s="199">
        <v>1100</v>
      </c>
      <c r="CC49" s="200" t="s">
        <v>108</v>
      </c>
      <c r="CD49" s="310">
        <f>D11</f>
        <v>212.5</v>
      </c>
      <c r="CE49" s="310">
        <f>D12</f>
        <v>57678</v>
      </c>
      <c r="CF49" s="310">
        <f>D13</f>
        <v>46850</v>
      </c>
      <c r="CG49" s="385">
        <f>D14</f>
        <v>25473</v>
      </c>
      <c r="CH49" s="433"/>
      <c r="CI49" s="433"/>
      <c r="CJ49" s="433"/>
      <c r="CK49" s="433"/>
    </row>
    <row r="50" spans="1:89" ht="16.5" thickBot="1">
      <c r="A50" s="60"/>
      <c r="B50" s="434" t="s">
        <v>117</v>
      </c>
      <c r="C50" s="263">
        <f t="shared" si="42"/>
        <v>1205</v>
      </c>
      <c r="D50" s="267">
        <f t="shared" si="42"/>
        <v>1172</v>
      </c>
      <c r="E50" s="267">
        <f t="shared" si="42"/>
        <v>163237</v>
      </c>
      <c r="F50" s="263">
        <f t="shared" si="43"/>
        <v>3</v>
      </c>
      <c r="G50" s="267">
        <f t="shared" si="43"/>
        <v>3</v>
      </c>
      <c r="H50" s="263">
        <f t="shared" si="43"/>
        <v>1202</v>
      </c>
      <c r="I50" s="267">
        <f t="shared" si="43"/>
        <v>1169</v>
      </c>
      <c r="J50" s="263">
        <f t="shared" si="43"/>
        <v>0</v>
      </c>
      <c r="K50" s="267">
        <f t="shared" si="43"/>
        <v>0</v>
      </c>
      <c r="L50" s="435"/>
      <c r="M50" s="263">
        <f t="shared" si="44"/>
        <v>0</v>
      </c>
      <c r="N50" s="267">
        <f t="shared" si="44"/>
        <v>0</v>
      </c>
      <c r="O50" s="435"/>
      <c r="P50" s="263">
        <f t="shared" si="45"/>
        <v>1205</v>
      </c>
      <c r="Q50" s="267">
        <f t="shared" si="45"/>
        <v>1172</v>
      </c>
      <c r="R50" s="435"/>
      <c r="S50" s="263">
        <f t="shared" si="46"/>
        <v>0</v>
      </c>
      <c r="T50" s="267">
        <f t="shared" si="46"/>
        <v>0</v>
      </c>
      <c r="U50" s="214"/>
      <c r="V50" s="215"/>
      <c r="W50" s="215"/>
      <c r="X50" s="215"/>
      <c r="Y50" s="215"/>
      <c r="Z50" s="215"/>
      <c r="AA50" s="6"/>
      <c r="AB50" s="60"/>
      <c r="AC50" s="177" t="s">
        <v>105</v>
      </c>
      <c r="AD50" s="178"/>
      <c r="AE50" s="179">
        <f aca="true" t="shared" si="47" ref="AE50:AF53">AG50+AI50+AK50+AM50</f>
        <v>0</v>
      </c>
      <c r="AF50" s="181">
        <f t="shared" si="47"/>
        <v>0</v>
      </c>
      <c r="AG50" s="336"/>
      <c r="AH50" s="337"/>
      <c r="AI50" s="338"/>
      <c r="AJ50" s="337"/>
      <c r="AK50" s="338"/>
      <c r="AL50" s="337"/>
      <c r="AM50" s="338"/>
      <c r="AN50" s="337"/>
      <c r="AO50" s="182"/>
      <c r="AP50" s="60"/>
      <c r="AQ50" s="339" t="s">
        <v>105</v>
      </c>
      <c r="AR50" s="340"/>
      <c r="AS50" s="179">
        <f aca="true" t="shared" si="48" ref="AS50:AT53">AE50</f>
        <v>0</v>
      </c>
      <c r="AT50" s="180">
        <f t="shared" si="48"/>
        <v>0</v>
      </c>
      <c r="AU50" s="186">
        <f aca="true" t="shared" si="49" ref="AU50:AV53">AS50</f>
        <v>0</v>
      </c>
      <c r="AV50" s="188">
        <f t="shared" si="49"/>
        <v>0</v>
      </c>
      <c r="AW50" s="338">
        <f>D100+T100</f>
        <v>58.1</v>
      </c>
      <c r="AX50" s="337"/>
      <c r="AY50" s="283" t="e">
        <f>AW50/AS50*100</f>
        <v>#DIV/0!</v>
      </c>
      <c r="AZ50" s="192" t="e">
        <f>AW50/AU50*100</f>
        <v>#DIV/0!</v>
      </c>
      <c r="BA50" s="10"/>
      <c r="BB50" s="101"/>
      <c r="BC50" s="102" t="s">
        <v>106</v>
      </c>
      <c r="BD50" s="103"/>
      <c r="BE50" s="104"/>
      <c r="BF50" s="105"/>
      <c r="BG50" s="106"/>
      <c r="BH50" s="106"/>
      <c r="BI50" s="106"/>
      <c r="BJ50" s="103"/>
      <c r="BK50" s="107"/>
      <c r="BL50" s="162"/>
      <c r="BM50" s="162"/>
      <c r="BN50" s="10"/>
      <c r="BO50" s="134">
        <v>7</v>
      </c>
      <c r="BP50" s="135" t="s">
        <v>175</v>
      </c>
      <c r="BQ50" s="331"/>
      <c r="BR50" s="162"/>
      <c r="BS50" s="332"/>
      <c r="BT50" s="331"/>
      <c r="BU50" s="162"/>
      <c r="BV50" s="332"/>
      <c r="BW50" s="162"/>
      <c r="BX50" s="162"/>
      <c r="BY50" s="332"/>
      <c r="CA50" s="198"/>
      <c r="CB50" s="231"/>
      <c r="CC50" s="232" t="s">
        <v>112</v>
      </c>
      <c r="CD50" s="233"/>
      <c r="CE50" s="234"/>
      <c r="CF50" s="234"/>
      <c r="CG50" s="235"/>
      <c r="CH50" s="162"/>
      <c r="CI50" s="162"/>
      <c r="CJ50" s="162"/>
      <c r="CK50" s="162"/>
    </row>
    <row r="51" spans="1:89" ht="16.5" thickBot="1">
      <c r="A51" s="60"/>
      <c r="B51" s="274" t="s">
        <v>123</v>
      </c>
      <c r="C51" s="436"/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26"/>
      <c r="U51" s="6"/>
      <c r="AA51" s="6"/>
      <c r="AB51" s="60"/>
      <c r="AC51" s="216" t="s">
        <v>109</v>
      </c>
      <c r="AD51" s="217"/>
      <c r="AE51" s="218">
        <f t="shared" si="47"/>
        <v>0</v>
      </c>
      <c r="AF51" s="220">
        <f t="shared" si="47"/>
        <v>0</v>
      </c>
      <c r="AG51" s="343"/>
      <c r="AH51" s="344"/>
      <c r="AI51" s="345"/>
      <c r="AJ51" s="344"/>
      <c r="AK51" s="345"/>
      <c r="AL51" s="344"/>
      <c r="AM51" s="345"/>
      <c r="AN51" s="344"/>
      <c r="AO51" s="182"/>
      <c r="AP51" s="60"/>
      <c r="AQ51" s="346" t="s">
        <v>109</v>
      </c>
      <c r="AR51" s="347"/>
      <c r="AS51" s="218">
        <f t="shared" si="48"/>
        <v>0</v>
      </c>
      <c r="AT51" s="219">
        <f t="shared" si="48"/>
        <v>0</v>
      </c>
      <c r="AU51" s="223">
        <f t="shared" si="49"/>
        <v>0</v>
      </c>
      <c r="AV51" s="225">
        <f t="shared" si="49"/>
        <v>0</v>
      </c>
      <c r="AW51" s="345">
        <f>D101+T101</f>
        <v>2240</v>
      </c>
      <c r="AX51" s="344"/>
      <c r="AY51" s="300" t="e">
        <f>AW51/AS51*100</f>
        <v>#DIV/0!</v>
      </c>
      <c r="AZ51" s="229" t="e">
        <f>AW51/AU51*100</f>
        <v>#DIV/0!</v>
      </c>
      <c r="BA51" s="10"/>
      <c r="BB51" s="362">
        <v>10</v>
      </c>
      <c r="BC51" s="363" t="s">
        <v>176</v>
      </c>
      <c r="BD51" s="364">
        <v>2060</v>
      </c>
      <c r="BE51" s="365"/>
      <c r="BF51" s="366"/>
      <c r="BG51" s="367"/>
      <c r="BH51" s="367"/>
      <c r="BI51" s="367"/>
      <c r="BJ51" s="368"/>
      <c r="BK51" s="92"/>
      <c r="BL51" s="162"/>
      <c r="BM51" s="162"/>
      <c r="BN51" s="10"/>
      <c r="BO51" s="134"/>
      <c r="BP51" s="437" t="s">
        <v>177</v>
      </c>
      <c r="BQ51" s="341"/>
      <c r="BR51" s="90"/>
      <c r="BS51" s="165"/>
      <c r="BT51" s="341"/>
      <c r="BU51" s="90"/>
      <c r="BV51" s="165"/>
      <c r="BW51" s="166"/>
      <c r="BX51" s="342"/>
      <c r="BY51" s="165"/>
      <c r="CA51" s="198"/>
      <c r="CB51" s="244">
        <v>1110</v>
      </c>
      <c r="CC51" s="245" t="s">
        <v>116</v>
      </c>
      <c r="CD51" s="310">
        <f>D26</f>
        <v>170.1</v>
      </c>
      <c r="CE51" s="310">
        <f>D27</f>
        <v>31910</v>
      </c>
      <c r="CF51" s="310">
        <f>D28</f>
        <v>26062</v>
      </c>
      <c r="CG51" s="385">
        <f>D29</f>
        <v>12420</v>
      </c>
      <c r="CH51" s="162"/>
      <c r="CI51" s="162"/>
      <c r="CJ51" s="162"/>
      <c r="CK51" s="162"/>
    </row>
    <row r="52" spans="1:89" ht="16.5" thickBot="1">
      <c r="A52" s="60"/>
      <c r="B52" s="287" t="s">
        <v>105</v>
      </c>
      <c r="C52" s="288">
        <v>7.5</v>
      </c>
      <c r="D52" s="291">
        <v>7.5</v>
      </c>
      <c r="E52" s="379"/>
      <c r="F52" s="288"/>
      <c r="G52" s="291"/>
      <c r="H52" s="288">
        <v>7.5</v>
      </c>
      <c r="I52" s="291">
        <v>7.5</v>
      </c>
      <c r="J52" s="288"/>
      <c r="K52" s="291"/>
      <c r="L52" s="379"/>
      <c r="M52" s="288"/>
      <c r="N52" s="289"/>
      <c r="O52" s="379"/>
      <c r="P52" s="288">
        <f aca="true" t="shared" si="50" ref="P52:Q55">C52+J52+M52</f>
        <v>7.5</v>
      </c>
      <c r="Q52" s="291">
        <f t="shared" si="50"/>
        <v>7.5</v>
      </c>
      <c r="R52" s="379"/>
      <c r="S52" s="290"/>
      <c r="T52" s="211"/>
      <c r="U52" s="6"/>
      <c r="AA52" s="6"/>
      <c r="AB52" s="60"/>
      <c r="AC52" s="216" t="s">
        <v>113</v>
      </c>
      <c r="AD52" s="217"/>
      <c r="AE52" s="218">
        <f t="shared" si="47"/>
        <v>0</v>
      </c>
      <c r="AF52" s="220">
        <f t="shared" si="47"/>
        <v>0</v>
      </c>
      <c r="AG52" s="343"/>
      <c r="AH52" s="344"/>
      <c r="AI52" s="345"/>
      <c r="AJ52" s="344"/>
      <c r="AK52" s="345"/>
      <c r="AL52" s="344"/>
      <c r="AM52" s="345"/>
      <c r="AN52" s="344"/>
      <c r="AO52" s="182"/>
      <c r="AP52" s="60"/>
      <c r="AQ52" s="346" t="s">
        <v>113</v>
      </c>
      <c r="AR52" s="347"/>
      <c r="AS52" s="218">
        <f t="shared" si="48"/>
        <v>0</v>
      </c>
      <c r="AT52" s="219">
        <f t="shared" si="48"/>
        <v>0</v>
      </c>
      <c r="AU52" s="223">
        <f t="shared" si="49"/>
        <v>0</v>
      </c>
      <c r="AV52" s="225">
        <f t="shared" si="49"/>
        <v>0</v>
      </c>
      <c r="AW52" s="345">
        <f>D102+T102</f>
        <v>1641</v>
      </c>
      <c r="AX52" s="344"/>
      <c r="AY52" s="300" t="e">
        <f>AW52/AS52*100</f>
        <v>#DIV/0!</v>
      </c>
      <c r="AZ52" s="229" t="e">
        <f>AW52/AU52*100</f>
        <v>#DIV/0!</v>
      </c>
      <c r="BA52" s="10"/>
      <c r="BC52" s="11" t="s">
        <v>178</v>
      </c>
      <c r="BD52" s="162"/>
      <c r="BE52" s="131"/>
      <c r="BF52" s="162"/>
      <c r="BG52" s="162"/>
      <c r="BH52" s="162"/>
      <c r="BI52" s="162"/>
      <c r="BJ52" s="162"/>
      <c r="BK52" s="162"/>
      <c r="BL52" s="162"/>
      <c r="BM52" s="162"/>
      <c r="BN52" s="10"/>
      <c r="BO52" s="134"/>
      <c r="BP52" s="230" t="s">
        <v>168</v>
      </c>
      <c r="BQ52" s="351"/>
      <c r="BR52" s="106"/>
      <c r="BS52" s="196"/>
      <c r="BT52" s="351"/>
      <c r="BU52" s="106"/>
      <c r="BV52" s="196"/>
      <c r="BW52" s="197"/>
      <c r="BX52" s="195"/>
      <c r="BY52" s="196"/>
      <c r="CA52" s="198"/>
      <c r="CB52" s="231"/>
      <c r="CC52" s="232" t="s">
        <v>112</v>
      </c>
      <c r="CD52" s="233"/>
      <c r="CE52" s="234"/>
      <c r="CF52" s="234"/>
      <c r="CG52" s="235"/>
      <c r="CH52" s="162"/>
      <c r="CI52" s="162"/>
      <c r="CJ52" s="162"/>
      <c r="CK52" s="162"/>
    </row>
    <row r="53" spans="1:89" ht="16.5" thickBot="1">
      <c r="A53" s="60"/>
      <c r="B53" s="303" t="s">
        <v>109</v>
      </c>
      <c r="C53" s="304">
        <v>308</v>
      </c>
      <c r="D53" s="307">
        <v>303</v>
      </c>
      <c r="E53" s="380"/>
      <c r="F53" s="304"/>
      <c r="G53" s="307"/>
      <c r="H53" s="304">
        <v>308</v>
      </c>
      <c r="I53" s="307">
        <v>303</v>
      </c>
      <c r="J53" s="304"/>
      <c r="K53" s="307"/>
      <c r="L53" s="380"/>
      <c r="M53" s="304"/>
      <c r="N53" s="305"/>
      <c r="O53" s="380"/>
      <c r="P53" s="304">
        <f t="shared" si="50"/>
        <v>308</v>
      </c>
      <c r="Q53" s="307">
        <f t="shared" si="50"/>
        <v>303</v>
      </c>
      <c r="R53" s="380"/>
      <c r="S53" s="306"/>
      <c r="T53" s="241"/>
      <c r="U53" s="214"/>
      <c r="V53" s="215"/>
      <c r="W53" s="215"/>
      <c r="X53" s="215"/>
      <c r="Y53" s="215"/>
      <c r="Z53" s="215"/>
      <c r="AA53" s="6"/>
      <c r="AB53" s="60"/>
      <c r="AC53" s="247" t="s">
        <v>117</v>
      </c>
      <c r="AD53" s="248"/>
      <c r="AE53" s="249">
        <f t="shared" si="47"/>
        <v>0</v>
      </c>
      <c r="AF53" s="251">
        <f t="shared" si="47"/>
        <v>0</v>
      </c>
      <c r="AG53" s="352"/>
      <c r="AH53" s="353"/>
      <c r="AI53" s="354"/>
      <c r="AJ53" s="353"/>
      <c r="AK53" s="354"/>
      <c r="AL53" s="353"/>
      <c r="AM53" s="354"/>
      <c r="AN53" s="353"/>
      <c r="AO53" s="182"/>
      <c r="AP53" s="60"/>
      <c r="AQ53" s="355" t="s">
        <v>117</v>
      </c>
      <c r="AR53" s="356"/>
      <c r="AS53" s="249">
        <f t="shared" si="48"/>
        <v>0</v>
      </c>
      <c r="AT53" s="250">
        <f t="shared" si="48"/>
        <v>0</v>
      </c>
      <c r="AU53" s="254">
        <f t="shared" si="49"/>
        <v>0</v>
      </c>
      <c r="AV53" s="256">
        <f t="shared" si="49"/>
        <v>0</v>
      </c>
      <c r="AW53" s="354">
        <f>D103+T103</f>
        <v>151</v>
      </c>
      <c r="AX53" s="353"/>
      <c r="AY53" s="317" t="e">
        <f>AW53/AS53*100</f>
        <v>#DIV/0!</v>
      </c>
      <c r="AZ53" s="260" t="e">
        <f>AW53/AU53*100</f>
        <v>#DIV/0!</v>
      </c>
      <c r="BA53" s="10"/>
      <c r="BB53" s="16"/>
      <c r="BC53" s="17"/>
      <c r="BD53" s="18" t="s">
        <v>11</v>
      </c>
      <c r="BE53" s="17"/>
      <c r="BF53" s="19"/>
      <c r="BG53" s="19" t="s">
        <v>12</v>
      </c>
      <c r="BH53" s="19"/>
      <c r="BI53" s="19"/>
      <c r="BJ53" s="20"/>
      <c r="BK53" s="20" t="s">
        <v>13</v>
      </c>
      <c r="BL53" s="162"/>
      <c r="BM53" s="162"/>
      <c r="BN53" s="10"/>
      <c r="BO53" s="134"/>
      <c r="BP53" s="424" t="s">
        <v>169</v>
      </c>
      <c r="BQ53" s="374"/>
      <c r="BR53" s="320"/>
      <c r="BS53" s="321"/>
      <c r="BT53" s="374"/>
      <c r="BU53" s="320"/>
      <c r="BV53" s="321"/>
      <c r="BW53" s="322"/>
      <c r="BX53" s="376"/>
      <c r="BY53" s="321"/>
      <c r="CA53" s="198"/>
      <c r="CB53" s="167">
        <v>1111</v>
      </c>
      <c r="CC53" s="168" t="s">
        <v>122</v>
      </c>
      <c r="CD53" s="310">
        <f>D31</f>
        <v>61.8</v>
      </c>
      <c r="CE53" s="310">
        <f>D32</f>
        <v>14877</v>
      </c>
      <c r="CF53" s="310">
        <f>D33</f>
        <v>12654</v>
      </c>
      <c r="CG53" s="385">
        <f>D34</f>
        <v>5250</v>
      </c>
      <c r="CH53" s="162"/>
      <c r="CI53" s="162"/>
      <c r="CJ53" s="162"/>
      <c r="CK53" s="162"/>
    </row>
    <row r="54" spans="1:89" ht="16.5" thickBot="1">
      <c r="A54" s="60"/>
      <c r="B54" s="303" t="s">
        <v>113</v>
      </c>
      <c r="C54" s="304">
        <v>240</v>
      </c>
      <c r="D54" s="307">
        <v>235</v>
      </c>
      <c r="E54" s="380"/>
      <c r="F54" s="304"/>
      <c r="G54" s="307"/>
      <c r="H54" s="304">
        <v>240</v>
      </c>
      <c r="I54" s="307">
        <v>235</v>
      </c>
      <c r="J54" s="304"/>
      <c r="K54" s="307"/>
      <c r="L54" s="380"/>
      <c r="M54" s="304"/>
      <c r="N54" s="305"/>
      <c r="O54" s="380"/>
      <c r="P54" s="304">
        <f t="shared" si="50"/>
        <v>240</v>
      </c>
      <c r="Q54" s="307">
        <f t="shared" si="50"/>
        <v>235</v>
      </c>
      <c r="R54" s="380"/>
      <c r="S54" s="306"/>
      <c r="T54" s="241"/>
      <c r="U54" s="214"/>
      <c r="V54" s="215"/>
      <c r="W54" s="215"/>
      <c r="X54" s="215"/>
      <c r="Y54" s="215"/>
      <c r="Z54" s="215"/>
      <c r="AA54" s="6"/>
      <c r="AB54" s="60"/>
      <c r="AC54" s="270" t="s">
        <v>179</v>
      </c>
      <c r="AD54" s="270"/>
      <c r="AE54" s="270"/>
      <c r="AP54" s="60"/>
      <c r="AQ54" s="270" t="s">
        <v>179</v>
      </c>
      <c r="AR54" s="270"/>
      <c r="AS54" s="270"/>
      <c r="BA54" s="10"/>
      <c r="BB54" s="45"/>
      <c r="BC54" s="46"/>
      <c r="BD54" s="47" t="s">
        <v>27</v>
      </c>
      <c r="BE54" s="16" t="s">
        <v>28</v>
      </c>
      <c r="BF54" s="48"/>
      <c r="BG54" s="43" t="s">
        <v>23</v>
      </c>
      <c r="BH54" s="43"/>
      <c r="BI54" s="43"/>
      <c r="BJ54" s="44"/>
      <c r="BK54" s="49" t="s">
        <v>29</v>
      </c>
      <c r="BL54" s="162"/>
      <c r="BM54" s="162"/>
      <c r="BN54" s="10"/>
      <c r="BO54" s="134">
        <v>8</v>
      </c>
      <c r="BP54" s="135" t="s">
        <v>180</v>
      </c>
      <c r="BQ54" s="331"/>
      <c r="BR54" s="162"/>
      <c r="BS54" s="332"/>
      <c r="BT54" s="331"/>
      <c r="BU54" s="162"/>
      <c r="BV54" s="332"/>
      <c r="BW54" s="162"/>
      <c r="BX54" s="162"/>
      <c r="BY54" s="332"/>
      <c r="CA54" s="12"/>
      <c r="CB54" s="285">
        <v>1200</v>
      </c>
      <c r="CC54" s="286" t="s">
        <v>126</v>
      </c>
      <c r="CD54" s="233"/>
      <c r="CE54" s="234"/>
      <c r="CF54" s="234"/>
      <c r="CG54" s="235"/>
      <c r="CH54" s="162"/>
      <c r="CI54" s="162"/>
      <c r="CJ54" s="162"/>
      <c r="CK54" s="162"/>
    </row>
    <row r="55" spans="1:89" ht="16.5" thickBot="1">
      <c r="A55" s="60"/>
      <c r="B55" s="323" t="s">
        <v>117</v>
      </c>
      <c r="C55" s="324">
        <v>61</v>
      </c>
      <c r="D55" s="327">
        <v>61</v>
      </c>
      <c r="E55" s="389"/>
      <c r="F55" s="324"/>
      <c r="G55" s="327"/>
      <c r="H55" s="324">
        <v>61</v>
      </c>
      <c r="I55" s="327">
        <v>61</v>
      </c>
      <c r="J55" s="324"/>
      <c r="K55" s="327"/>
      <c r="L55" s="389"/>
      <c r="M55" s="324"/>
      <c r="N55" s="325"/>
      <c r="O55" s="389"/>
      <c r="P55" s="324">
        <f t="shared" si="50"/>
        <v>61</v>
      </c>
      <c r="Q55" s="327">
        <f t="shared" si="50"/>
        <v>61</v>
      </c>
      <c r="R55" s="389"/>
      <c r="S55" s="326"/>
      <c r="T55" s="267"/>
      <c r="U55" s="214"/>
      <c r="V55" s="215"/>
      <c r="W55" s="215"/>
      <c r="X55" s="215"/>
      <c r="Y55" s="215"/>
      <c r="Z55" s="215"/>
      <c r="AA55" s="6"/>
      <c r="AB55" s="60"/>
      <c r="AC55" s="177" t="s">
        <v>105</v>
      </c>
      <c r="AD55" s="178"/>
      <c r="AE55" s="179">
        <f aca="true" t="shared" si="51" ref="AE55:AF58">AG55+AI55+AK55+AM55</f>
        <v>0</v>
      </c>
      <c r="AF55" s="181">
        <f t="shared" si="51"/>
        <v>0</v>
      </c>
      <c r="AG55" s="336"/>
      <c r="AH55" s="337"/>
      <c r="AI55" s="338"/>
      <c r="AJ55" s="337"/>
      <c r="AK55" s="338"/>
      <c r="AL55" s="337"/>
      <c r="AM55" s="338"/>
      <c r="AN55" s="337"/>
      <c r="AO55" s="182"/>
      <c r="AP55" s="60"/>
      <c r="AQ55" s="339" t="s">
        <v>105</v>
      </c>
      <c r="AR55" s="340"/>
      <c r="AS55" s="179">
        <f aca="true" t="shared" si="52" ref="AS55:AT58">AE55</f>
        <v>0</v>
      </c>
      <c r="AT55" s="180">
        <f t="shared" si="52"/>
        <v>0</v>
      </c>
      <c r="AU55" s="186">
        <f aca="true" t="shared" si="53" ref="AU55:AV58">AS55</f>
        <v>0</v>
      </c>
      <c r="AV55" s="188">
        <f t="shared" si="53"/>
        <v>0</v>
      </c>
      <c r="AW55" s="338">
        <f>D105+T105</f>
        <v>117.6</v>
      </c>
      <c r="AX55" s="337"/>
      <c r="AY55" s="283" t="e">
        <f>AW55/AS55*100</f>
        <v>#DIV/0!</v>
      </c>
      <c r="AZ55" s="192" t="e">
        <f>AW55/AU55*100</f>
        <v>#DIV/0!</v>
      </c>
      <c r="BA55" s="10"/>
      <c r="BB55" s="45"/>
      <c r="BC55" s="46"/>
      <c r="BD55" s="47"/>
      <c r="BE55" s="45"/>
      <c r="BF55" s="1" t="s">
        <v>53</v>
      </c>
      <c r="BG55" s="1" t="s">
        <v>54</v>
      </c>
      <c r="BH55" s="1" t="s">
        <v>55</v>
      </c>
      <c r="BI55" s="1" t="s">
        <v>56</v>
      </c>
      <c r="BJ55" s="49" t="s">
        <v>57</v>
      </c>
      <c r="BK55" s="49" t="s">
        <v>58</v>
      </c>
      <c r="BL55" s="162"/>
      <c r="BM55" s="162"/>
      <c r="BN55" s="10"/>
      <c r="BO55" s="134"/>
      <c r="BP55" s="437" t="s">
        <v>177</v>
      </c>
      <c r="BQ55" s="341"/>
      <c r="BR55" s="90"/>
      <c r="BS55" s="165"/>
      <c r="BT55" s="341"/>
      <c r="BU55" s="90"/>
      <c r="BV55" s="165"/>
      <c r="BW55" s="166"/>
      <c r="BX55" s="342"/>
      <c r="BY55" s="165"/>
      <c r="CA55" s="198"/>
      <c r="CB55" s="301"/>
      <c r="CC55" s="302" t="s">
        <v>128</v>
      </c>
      <c r="CD55" s="169"/>
      <c r="CE55" s="170"/>
      <c r="CF55" s="170"/>
      <c r="CG55" s="171"/>
      <c r="CH55" s="162"/>
      <c r="CI55" s="162"/>
      <c r="CJ55" s="162"/>
      <c r="CK55" s="162"/>
    </row>
    <row r="56" spans="1:89" ht="15.75">
      <c r="A56" s="60"/>
      <c r="B56" s="1" t="s">
        <v>112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U56" s="214"/>
      <c r="V56" s="215"/>
      <c r="W56" s="215"/>
      <c r="X56" s="215"/>
      <c r="Y56" s="215"/>
      <c r="Z56" s="215"/>
      <c r="AA56" s="6"/>
      <c r="AB56" s="60"/>
      <c r="AC56" s="216" t="s">
        <v>109</v>
      </c>
      <c r="AD56" s="217"/>
      <c r="AE56" s="218">
        <f t="shared" si="51"/>
        <v>0</v>
      </c>
      <c r="AF56" s="220">
        <f t="shared" si="51"/>
        <v>0</v>
      </c>
      <c r="AG56" s="343"/>
      <c r="AH56" s="344"/>
      <c r="AI56" s="345"/>
      <c r="AJ56" s="344"/>
      <c r="AK56" s="345"/>
      <c r="AL56" s="344"/>
      <c r="AM56" s="345"/>
      <c r="AN56" s="344"/>
      <c r="AO56" s="182"/>
      <c r="AP56" s="60"/>
      <c r="AQ56" s="346" t="s">
        <v>109</v>
      </c>
      <c r="AR56" s="347"/>
      <c r="AS56" s="218">
        <f t="shared" si="52"/>
        <v>0</v>
      </c>
      <c r="AT56" s="219">
        <f t="shared" si="52"/>
        <v>0</v>
      </c>
      <c r="AU56" s="223">
        <f t="shared" si="53"/>
        <v>0</v>
      </c>
      <c r="AV56" s="225">
        <f t="shared" si="53"/>
        <v>0</v>
      </c>
      <c r="AW56" s="345">
        <f>D106+T106</f>
        <v>45674</v>
      </c>
      <c r="AX56" s="344"/>
      <c r="AY56" s="300" t="e">
        <f>AW56/AS56*100</f>
        <v>#DIV/0!</v>
      </c>
      <c r="AZ56" s="229" t="e">
        <f>AW56/AU56*100</f>
        <v>#DIV/0!</v>
      </c>
      <c r="BA56" s="10"/>
      <c r="BB56" s="85">
        <v>1</v>
      </c>
      <c r="BC56" s="86" t="s">
        <v>81</v>
      </c>
      <c r="BD56" s="86">
        <v>2070</v>
      </c>
      <c r="BE56" s="342"/>
      <c r="BF56" s="90"/>
      <c r="BG56" s="90"/>
      <c r="BH56" s="90"/>
      <c r="BI56" s="90"/>
      <c r="BJ56" s="90"/>
      <c r="BK56" s="438"/>
      <c r="BL56" s="372"/>
      <c r="BM56" s="372"/>
      <c r="BN56" s="10"/>
      <c r="BO56" s="134"/>
      <c r="BP56" s="230" t="s">
        <v>168</v>
      </c>
      <c r="BQ56" s="351"/>
      <c r="BR56" s="106"/>
      <c r="BS56" s="196"/>
      <c r="BT56" s="351"/>
      <c r="BU56" s="106"/>
      <c r="BV56" s="196"/>
      <c r="BW56" s="197"/>
      <c r="BX56" s="195"/>
      <c r="BY56" s="196"/>
      <c r="CA56" s="198"/>
      <c r="CB56" s="244"/>
      <c r="CC56" s="200" t="s">
        <v>130</v>
      </c>
      <c r="CD56" s="310">
        <f>CD58+CD66</f>
        <v>848.4000000000001</v>
      </c>
      <c r="CE56" s="204">
        <f>CE58+CE66</f>
        <v>65931</v>
      </c>
      <c r="CF56" s="204">
        <f>CF58+CF66</f>
        <v>49235</v>
      </c>
      <c r="CG56" s="205">
        <f>CG58+CG66</f>
        <v>19288</v>
      </c>
      <c r="CH56" s="433"/>
      <c r="CI56" s="433"/>
      <c r="CJ56" s="433"/>
      <c r="CK56" s="433"/>
    </row>
    <row r="57" spans="1:89" ht="16.5" thickBot="1">
      <c r="A57" s="60">
        <v>1211</v>
      </c>
      <c r="B57" s="174" t="s">
        <v>138</v>
      </c>
      <c r="C57" s="174"/>
      <c r="D57" s="174"/>
      <c r="E57" s="174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U57" s="6"/>
      <c r="AA57" s="6"/>
      <c r="AB57" s="60">
        <v>2</v>
      </c>
      <c r="AC57" s="216" t="s">
        <v>113</v>
      </c>
      <c r="AD57" s="217"/>
      <c r="AE57" s="218">
        <f t="shared" si="51"/>
        <v>0</v>
      </c>
      <c r="AF57" s="220">
        <f t="shared" si="51"/>
        <v>0</v>
      </c>
      <c r="AG57" s="343"/>
      <c r="AH57" s="344"/>
      <c r="AI57" s="345"/>
      <c r="AJ57" s="344"/>
      <c r="AK57" s="345"/>
      <c r="AL57" s="344"/>
      <c r="AM57" s="345"/>
      <c r="AN57" s="344"/>
      <c r="AO57" s="182"/>
      <c r="AP57" s="60">
        <v>2</v>
      </c>
      <c r="AQ57" s="346" t="s">
        <v>113</v>
      </c>
      <c r="AR57" s="347"/>
      <c r="AS57" s="218">
        <f t="shared" si="52"/>
        <v>0</v>
      </c>
      <c r="AT57" s="219">
        <f t="shared" si="52"/>
        <v>0</v>
      </c>
      <c r="AU57" s="223">
        <f t="shared" si="53"/>
        <v>0</v>
      </c>
      <c r="AV57" s="225">
        <f t="shared" si="53"/>
        <v>0</v>
      </c>
      <c r="AW57" s="345">
        <f>D107+T107</f>
        <v>36724</v>
      </c>
      <c r="AX57" s="344"/>
      <c r="AY57" s="300" t="e">
        <f>AW57/AS57*100</f>
        <v>#DIV/0!</v>
      </c>
      <c r="AZ57" s="229" t="e">
        <f>AW57/AU57*100</f>
        <v>#DIV/0!</v>
      </c>
      <c r="BA57" s="10"/>
      <c r="BB57" s="101">
        <v>2</v>
      </c>
      <c r="BC57" s="102" t="s">
        <v>181</v>
      </c>
      <c r="BD57" s="102">
        <v>2080</v>
      </c>
      <c r="BE57" s="195"/>
      <c r="BF57" s="106"/>
      <c r="BG57" s="106"/>
      <c r="BH57" s="106"/>
      <c r="BI57" s="106"/>
      <c r="BJ57" s="106"/>
      <c r="BK57" s="246"/>
      <c r="BL57" s="372"/>
      <c r="BM57" s="372"/>
      <c r="BN57" s="10"/>
      <c r="BO57" s="134"/>
      <c r="BP57" s="424" t="s">
        <v>169</v>
      </c>
      <c r="BQ57" s="374"/>
      <c r="BR57" s="320"/>
      <c r="BS57" s="321"/>
      <c r="BT57" s="374"/>
      <c r="BU57" s="320"/>
      <c r="BV57" s="321"/>
      <c r="BW57" s="322"/>
      <c r="BX57" s="376"/>
      <c r="BY57" s="321"/>
      <c r="CA57" s="198"/>
      <c r="CB57" s="231"/>
      <c r="CC57" s="232" t="s">
        <v>23</v>
      </c>
      <c r="CD57" s="233"/>
      <c r="CE57" s="234"/>
      <c r="CF57" s="234"/>
      <c r="CG57" s="235"/>
      <c r="CH57" s="162"/>
      <c r="CI57" s="162"/>
      <c r="CJ57" s="162"/>
      <c r="CK57" s="162"/>
    </row>
    <row r="58" spans="1:89" ht="16.5" thickBot="1">
      <c r="A58" s="60"/>
      <c r="B58" s="361" t="s">
        <v>105</v>
      </c>
      <c r="C58" s="207">
        <v>102.5</v>
      </c>
      <c r="D58" s="211">
        <v>102.5</v>
      </c>
      <c r="E58" s="430"/>
      <c r="F58" s="207">
        <v>102.5</v>
      </c>
      <c r="G58" s="211">
        <v>102.5</v>
      </c>
      <c r="H58" s="207">
        <v>0</v>
      </c>
      <c r="I58" s="211">
        <v>0</v>
      </c>
      <c r="J58" s="207"/>
      <c r="K58" s="211"/>
      <c r="L58" s="430"/>
      <c r="M58" s="207"/>
      <c r="N58" s="208"/>
      <c r="O58" s="430"/>
      <c r="P58" s="207">
        <f aca="true" t="shared" si="54" ref="P58:Q61">C58+J58+M58</f>
        <v>102.5</v>
      </c>
      <c r="Q58" s="211">
        <f t="shared" si="54"/>
        <v>102.5</v>
      </c>
      <c r="R58" s="430"/>
      <c r="S58" s="210"/>
      <c r="T58" s="211"/>
      <c r="U58" s="214"/>
      <c r="V58" s="215"/>
      <c r="W58" s="215"/>
      <c r="X58" s="215"/>
      <c r="Y58" s="215"/>
      <c r="Z58" s="215"/>
      <c r="AA58" s="6"/>
      <c r="AB58" s="60"/>
      <c r="AC58" s="247" t="s">
        <v>117</v>
      </c>
      <c r="AD58" s="248"/>
      <c r="AE58" s="249">
        <f t="shared" si="51"/>
        <v>0</v>
      </c>
      <c r="AF58" s="251">
        <f t="shared" si="51"/>
        <v>0</v>
      </c>
      <c r="AG58" s="352"/>
      <c r="AH58" s="353"/>
      <c r="AI58" s="354"/>
      <c r="AJ58" s="353"/>
      <c r="AK58" s="354"/>
      <c r="AL58" s="353"/>
      <c r="AM58" s="354"/>
      <c r="AN58" s="353"/>
      <c r="AO58" s="182"/>
      <c r="AP58" s="60"/>
      <c r="AQ58" s="355" t="s">
        <v>117</v>
      </c>
      <c r="AR58" s="356"/>
      <c r="AS58" s="249">
        <f t="shared" si="52"/>
        <v>0</v>
      </c>
      <c r="AT58" s="250">
        <f t="shared" si="52"/>
        <v>0</v>
      </c>
      <c r="AU58" s="254">
        <f t="shared" si="53"/>
        <v>0</v>
      </c>
      <c r="AV58" s="256">
        <f t="shared" si="53"/>
        <v>0</v>
      </c>
      <c r="AW58" s="354">
        <f>D108+T108</f>
        <v>17100</v>
      </c>
      <c r="AX58" s="353"/>
      <c r="AY58" s="317" t="e">
        <f>AW58/AS58*100</f>
        <v>#DIV/0!</v>
      </c>
      <c r="AZ58" s="260" t="e">
        <f>AW58/AU58*100</f>
        <v>#DIV/0!</v>
      </c>
      <c r="BA58" s="10"/>
      <c r="BB58" s="101"/>
      <c r="BC58" s="102" t="s">
        <v>124</v>
      </c>
      <c r="BD58" s="102"/>
      <c r="BE58" s="195"/>
      <c r="BF58" s="106"/>
      <c r="BG58" s="106"/>
      <c r="BH58" s="106"/>
      <c r="BI58" s="106"/>
      <c r="BJ58" s="106"/>
      <c r="BK58" s="246"/>
      <c r="BL58" s="162"/>
      <c r="BM58" s="162"/>
      <c r="BN58" s="10"/>
      <c r="BO58" s="134">
        <v>9</v>
      </c>
      <c r="BP58" s="135" t="s">
        <v>182</v>
      </c>
      <c r="BQ58" s="331"/>
      <c r="BR58" s="162"/>
      <c r="BS58" s="332"/>
      <c r="BT58" s="331"/>
      <c r="BU58" s="162"/>
      <c r="BV58" s="332"/>
      <c r="BW58" s="162"/>
      <c r="BX58" s="162"/>
      <c r="BY58" s="332"/>
      <c r="CA58" s="198"/>
      <c r="CB58" s="333">
        <v>1210</v>
      </c>
      <c r="CC58" s="334" t="s">
        <v>135</v>
      </c>
      <c r="CD58" s="335">
        <f>CD60+CD61+CD62+CD63</f>
        <v>599.2</v>
      </c>
      <c r="CE58" s="195">
        <f>CE60+CE61+CE62+CE63</f>
        <v>12039</v>
      </c>
      <c r="CF58" s="195">
        <f>CF60+CF61+CF62+CF63</f>
        <v>6179</v>
      </c>
      <c r="CG58" s="196">
        <f>CG60+CG61+CG62+CG63</f>
        <v>1172</v>
      </c>
      <c r="CH58" s="162"/>
      <c r="CI58" s="162"/>
      <c r="CJ58" s="162"/>
      <c r="CK58" s="162"/>
    </row>
    <row r="59" spans="1:89" ht="16.5" thickBot="1">
      <c r="A59" s="60"/>
      <c r="B59" s="371" t="s">
        <v>109</v>
      </c>
      <c r="C59" s="237">
        <v>854</v>
      </c>
      <c r="D59" s="241">
        <v>854</v>
      </c>
      <c r="E59" s="432"/>
      <c r="F59" s="237">
        <v>854</v>
      </c>
      <c r="G59" s="241">
        <v>854</v>
      </c>
      <c r="H59" s="237">
        <v>0</v>
      </c>
      <c r="I59" s="241">
        <v>0</v>
      </c>
      <c r="J59" s="237"/>
      <c r="K59" s="241"/>
      <c r="L59" s="432"/>
      <c r="M59" s="237"/>
      <c r="N59" s="238"/>
      <c r="O59" s="432"/>
      <c r="P59" s="237">
        <f t="shared" si="54"/>
        <v>854</v>
      </c>
      <c r="Q59" s="241">
        <f t="shared" si="54"/>
        <v>854</v>
      </c>
      <c r="R59" s="432"/>
      <c r="S59" s="240"/>
      <c r="T59" s="241"/>
      <c r="U59" s="214"/>
      <c r="V59" s="215"/>
      <c r="W59" s="215"/>
      <c r="X59" s="215"/>
      <c r="Y59" s="215"/>
      <c r="Z59" s="215"/>
      <c r="AA59" s="6"/>
      <c r="AB59" s="60"/>
      <c r="AC59" s="270" t="s">
        <v>183</v>
      </c>
      <c r="AD59" s="270"/>
      <c r="AE59" s="270"/>
      <c r="AP59" s="60"/>
      <c r="AQ59" s="270" t="s">
        <v>183</v>
      </c>
      <c r="AR59" s="270"/>
      <c r="AS59" s="270"/>
      <c r="BA59" s="10"/>
      <c r="BB59" s="101">
        <v>3</v>
      </c>
      <c r="BC59" s="102" t="s">
        <v>102</v>
      </c>
      <c r="BD59" s="102">
        <v>2090</v>
      </c>
      <c r="BE59" s="195"/>
      <c r="BF59" s="106"/>
      <c r="BG59" s="106"/>
      <c r="BH59" s="106"/>
      <c r="BI59" s="106"/>
      <c r="BJ59" s="106"/>
      <c r="BK59" s="246"/>
      <c r="BL59" s="162"/>
      <c r="BM59" s="162"/>
      <c r="BN59" s="10"/>
      <c r="BO59" s="134"/>
      <c r="BP59" s="437" t="s">
        <v>177</v>
      </c>
      <c r="BQ59" s="341"/>
      <c r="BR59" s="90"/>
      <c r="BS59" s="165"/>
      <c r="BT59" s="341"/>
      <c r="BU59" s="90"/>
      <c r="BV59" s="165"/>
      <c r="BW59" s="166"/>
      <c r="BX59" s="342"/>
      <c r="BY59" s="165"/>
      <c r="CA59" s="12"/>
      <c r="CB59" s="231"/>
      <c r="CC59" s="232" t="s">
        <v>112</v>
      </c>
      <c r="CD59" s="233"/>
      <c r="CE59" s="234"/>
      <c r="CF59" s="234"/>
      <c r="CG59" s="235"/>
      <c r="CH59" s="162"/>
      <c r="CI59" s="162"/>
      <c r="CJ59" s="162"/>
      <c r="CK59" s="162"/>
    </row>
    <row r="60" spans="1:89" ht="15.75">
      <c r="A60" s="60"/>
      <c r="B60" s="371" t="s">
        <v>113</v>
      </c>
      <c r="C60" s="237">
        <v>0</v>
      </c>
      <c r="D60" s="241">
        <v>0</v>
      </c>
      <c r="E60" s="432"/>
      <c r="F60" s="237">
        <v>0</v>
      </c>
      <c r="G60" s="241">
        <v>0</v>
      </c>
      <c r="H60" s="237">
        <v>0</v>
      </c>
      <c r="I60" s="241">
        <v>0</v>
      </c>
      <c r="J60" s="237"/>
      <c r="K60" s="241"/>
      <c r="L60" s="432"/>
      <c r="M60" s="237"/>
      <c r="N60" s="238"/>
      <c r="O60" s="432"/>
      <c r="P60" s="237">
        <f t="shared" si="54"/>
        <v>0</v>
      </c>
      <c r="Q60" s="241">
        <f t="shared" si="54"/>
        <v>0</v>
      </c>
      <c r="R60" s="432"/>
      <c r="S60" s="240"/>
      <c r="T60" s="241"/>
      <c r="U60" s="214"/>
      <c r="V60" s="215"/>
      <c r="W60" s="215"/>
      <c r="X60" s="215"/>
      <c r="Y60" s="215"/>
      <c r="Z60" s="215"/>
      <c r="AA60" s="6"/>
      <c r="AB60" s="60"/>
      <c r="AC60" s="177" t="s">
        <v>105</v>
      </c>
      <c r="AD60" s="178"/>
      <c r="AE60" s="179">
        <f aca="true" t="shared" si="55" ref="AE60:AF63">AG60+AI60+AK60+AM60</f>
        <v>0</v>
      </c>
      <c r="AF60" s="181">
        <f t="shared" si="55"/>
        <v>0</v>
      </c>
      <c r="AG60" s="336"/>
      <c r="AH60" s="337"/>
      <c r="AI60" s="338"/>
      <c r="AJ60" s="337"/>
      <c r="AK60" s="338"/>
      <c r="AL60" s="337"/>
      <c r="AM60" s="338"/>
      <c r="AN60" s="337"/>
      <c r="AO60" s="182"/>
      <c r="AP60" s="60"/>
      <c r="AQ60" s="339" t="s">
        <v>105</v>
      </c>
      <c r="AR60" s="340"/>
      <c r="AS60" s="179">
        <f aca="true" t="shared" si="56" ref="AS60:AT63">AE60</f>
        <v>0</v>
      </c>
      <c r="AT60" s="180">
        <f t="shared" si="56"/>
        <v>0</v>
      </c>
      <c r="AU60" s="186">
        <f aca="true" t="shared" si="57" ref="AU60:AV63">AS60</f>
        <v>0</v>
      </c>
      <c r="AV60" s="188">
        <f t="shared" si="57"/>
        <v>0</v>
      </c>
      <c r="AW60" s="338">
        <f>D115+T115</f>
        <v>0</v>
      </c>
      <c r="AX60" s="337"/>
      <c r="AY60" s="283" t="e">
        <f>AW60/AS60*100</f>
        <v>#DIV/0!</v>
      </c>
      <c r="AZ60" s="192" t="e">
        <f>AW60/AU60*100</f>
        <v>#DIV/0!</v>
      </c>
      <c r="BA60" s="10"/>
      <c r="BB60" s="101"/>
      <c r="BC60" s="102" t="s">
        <v>106</v>
      </c>
      <c r="BD60" s="102"/>
      <c r="BE60" s="195"/>
      <c r="BF60" s="106"/>
      <c r="BG60" s="106"/>
      <c r="BH60" s="106"/>
      <c r="BI60" s="106"/>
      <c r="BJ60" s="106"/>
      <c r="BK60" s="246"/>
      <c r="BL60" s="162"/>
      <c r="BM60" s="162"/>
      <c r="BN60" s="10"/>
      <c r="BO60" s="134"/>
      <c r="BP60" s="230" t="s">
        <v>168</v>
      </c>
      <c r="BQ60" s="351"/>
      <c r="BR60" s="106"/>
      <c r="BS60" s="196"/>
      <c r="BT60" s="351"/>
      <c r="BU60" s="106"/>
      <c r="BV60" s="196"/>
      <c r="BW60" s="197"/>
      <c r="BX60" s="195"/>
      <c r="BY60" s="196"/>
      <c r="CA60" s="198"/>
      <c r="CB60" s="167">
        <v>1211</v>
      </c>
      <c r="CC60" s="168" t="s">
        <v>138</v>
      </c>
      <c r="CD60" s="164">
        <f>D58</f>
        <v>102.5</v>
      </c>
      <c r="CE60" s="349">
        <f>D59</f>
        <v>854</v>
      </c>
      <c r="CF60" s="349">
        <f>D60</f>
        <v>0</v>
      </c>
      <c r="CG60" s="350">
        <f>D61</f>
        <v>0</v>
      </c>
      <c r="CH60" s="162"/>
      <c r="CI60" s="162"/>
      <c r="CJ60" s="162"/>
      <c r="CK60" s="162"/>
    </row>
    <row r="61" spans="1:89" ht="16.5" thickBot="1">
      <c r="A61" s="60"/>
      <c r="B61" s="373" t="s">
        <v>117</v>
      </c>
      <c r="C61" s="263">
        <v>0</v>
      </c>
      <c r="D61" s="267">
        <v>0</v>
      </c>
      <c r="E61" s="435"/>
      <c r="F61" s="263">
        <v>0</v>
      </c>
      <c r="G61" s="267">
        <v>0</v>
      </c>
      <c r="H61" s="263">
        <v>0</v>
      </c>
      <c r="I61" s="267">
        <v>0</v>
      </c>
      <c r="J61" s="263"/>
      <c r="K61" s="267"/>
      <c r="L61" s="435"/>
      <c r="M61" s="263"/>
      <c r="N61" s="264"/>
      <c r="O61" s="435"/>
      <c r="P61" s="263">
        <f t="shared" si="54"/>
        <v>0</v>
      </c>
      <c r="Q61" s="267">
        <f t="shared" si="54"/>
        <v>0</v>
      </c>
      <c r="R61" s="435"/>
      <c r="S61" s="266"/>
      <c r="T61" s="267"/>
      <c r="U61" s="214"/>
      <c r="V61" s="215"/>
      <c r="W61" s="215"/>
      <c r="X61" s="215"/>
      <c r="Y61" s="215"/>
      <c r="Z61" s="215"/>
      <c r="AA61" s="6"/>
      <c r="AB61" s="60"/>
      <c r="AC61" s="216" t="s">
        <v>109</v>
      </c>
      <c r="AD61" s="217"/>
      <c r="AE61" s="218">
        <f t="shared" si="55"/>
        <v>0</v>
      </c>
      <c r="AF61" s="220">
        <f t="shared" si="55"/>
        <v>0</v>
      </c>
      <c r="AG61" s="343"/>
      <c r="AH61" s="344"/>
      <c r="AI61" s="345"/>
      <c r="AJ61" s="344"/>
      <c r="AK61" s="345"/>
      <c r="AL61" s="344"/>
      <c r="AM61" s="345"/>
      <c r="AN61" s="344"/>
      <c r="AO61" s="182"/>
      <c r="AP61" s="60"/>
      <c r="AQ61" s="346" t="s">
        <v>109</v>
      </c>
      <c r="AR61" s="347"/>
      <c r="AS61" s="218">
        <f t="shared" si="56"/>
        <v>0</v>
      </c>
      <c r="AT61" s="219">
        <f t="shared" si="56"/>
        <v>0</v>
      </c>
      <c r="AU61" s="223">
        <f t="shared" si="57"/>
        <v>0</v>
      </c>
      <c r="AV61" s="225">
        <f t="shared" si="57"/>
        <v>0</v>
      </c>
      <c r="AW61" s="345">
        <f>D116+T116</f>
        <v>0</v>
      </c>
      <c r="AX61" s="344"/>
      <c r="AY61" s="300" t="e">
        <f>AW61/AS61*100</f>
        <v>#DIV/0!</v>
      </c>
      <c r="AZ61" s="229" t="e">
        <f>AW61/AU61*100</f>
        <v>#DIV/0!</v>
      </c>
      <c r="BA61" s="10"/>
      <c r="BB61" s="101">
        <v>4</v>
      </c>
      <c r="BC61" s="102" t="s">
        <v>110</v>
      </c>
      <c r="BD61" s="102">
        <v>2100</v>
      </c>
      <c r="BE61" s="195"/>
      <c r="BF61" s="106"/>
      <c r="BG61" s="106"/>
      <c r="BH61" s="106"/>
      <c r="BI61" s="106"/>
      <c r="BJ61" s="106"/>
      <c r="BK61" s="246"/>
      <c r="BN61" s="10"/>
      <c r="BO61" s="134"/>
      <c r="BP61" s="424" t="s">
        <v>169</v>
      </c>
      <c r="BQ61" s="374"/>
      <c r="BR61" s="320"/>
      <c r="BS61" s="321"/>
      <c r="BT61" s="374"/>
      <c r="BU61" s="320"/>
      <c r="BV61" s="321"/>
      <c r="BW61" s="322"/>
      <c r="BX61" s="376"/>
      <c r="BY61" s="321"/>
      <c r="CA61" s="198"/>
      <c r="CB61" s="167">
        <v>1212</v>
      </c>
      <c r="CC61" s="168" t="s">
        <v>140</v>
      </c>
      <c r="CD61" s="194">
        <f>D63</f>
        <v>191.3</v>
      </c>
      <c r="CE61" s="201">
        <f>D64</f>
        <v>2215</v>
      </c>
      <c r="CF61" s="201">
        <f>D65</f>
        <v>0</v>
      </c>
      <c r="CG61" s="202">
        <f>D66</f>
        <v>0</v>
      </c>
      <c r="CH61" s="162"/>
      <c r="CI61" s="162"/>
      <c r="CJ61" s="162"/>
      <c r="CK61" s="162"/>
    </row>
    <row r="62" spans="1:89" ht="16.5" thickBot="1">
      <c r="A62" s="60">
        <v>1212</v>
      </c>
      <c r="B62" s="174" t="s">
        <v>140</v>
      </c>
      <c r="C62" s="174"/>
      <c r="D62" s="174"/>
      <c r="E62" s="174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U62" s="6"/>
      <c r="AA62" s="6"/>
      <c r="AB62" s="60"/>
      <c r="AC62" s="216" t="s">
        <v>113</v>
      </c>
      <c r="AD62" s="217"/>
      <c r="AE62" s="218">
        <f t="shared" si="55"/>
        <v>0</v>
      </c>
      <c r="AF62" s="220">
        <f t="shared" si="55"/>
        <v>0</v>
      </c>
      <c r="AG62" s="343"/>
      <c r="AH62" s="344"/>
      <c r="AI62" s="345"/>
      <c r="AJ62" s="344"/>
      <c r="AK62" s="345"/>
      <c r="AL62" s="344"/>
      <c r="AM62" s="345"/>
      <c r="AN62" s="344"/>
      <c r="AO62" s="182"/>
      <c r="AP62" s="60"/>
      <c r="AQ62" s="346" t="s">
        <v>113</v>
      </c>
      <c r="AR62" s="347"/>
      <c r="AS62" s="218">
        <f t="shared" si="56"/>
        <v>0</v>
      </c>
      <c r="AT62" s="219">
        <f t="shared" si="56"/>
        <v>0</v>
      </c>
      <c r="AU62" s="223">
        <f t="shared" si="57"/>
        <v>0</v>
      </c>
      <c r="AV62" s="225">
        <f t="shared" si="57"/>
        <v>0</v>
      </c>
      <c r="AW62" s="345">
        <f>D117+T117</f>
        <v>0</v>
      </c>
      <c r="AX62" s="344"/>
      <c r="AY62" s="300" t="e">
        <f>AW62/AS62*100</f>
        <v>#DIV/0!</v>
      </c>
      <c r="AZ62" s="229" t="e">
        <f>AW62/AU62*100</f>
        <v>#DIV/0!</v>
      </c>
      <c r="BA62" s="10"/>
      <c r="BB62" s="101">
        <v>5</v>
      </c>
      <c r="BC62" s="102" t="s">
        <v>114</v>
      </c>
      <c r="BD62" s="102">
        <v>2110</v>
      </c>
      <c r="BE62" s="195"/>
      <c r="BF62" s="106"/>
      <c r="BG62" s="106"/>
      <c r="BH62" s="106"/>
      <c r="BI62" s="106"/>
      <c r="BJ62" s="106"/>
      <c r="BK62" s="246"/>
      <c r="BN62" s="10"/>
      <c r="BO62" s="134">
        <v>10</v>
      </c>
      <c r="BP62" s="135" t="s">
        <v>184</v>
      </c>
      <c r="BQ62" s="331"/>
      <c r="BR62" s="162"/>
      <c r="BS62" s="332"/>
      <c r="BT62" s="331"/>
      <c r="BU62" s="162"/>
      <c r="BV62" s="332"/>
      <c r="BW62" s="162"/>
      <c r="BX62" s="162"/>
      <c r="BY62" s="332"/>
      <c r="CA62" s="198"/>
      <c r="CB62" s="167">
        <v>1213</v>
      </c>
      <c r="CC62" s="168" t="s">
        <v>141</v>
      </c>
      <c r="CD62" s="194">
        <f>D68</f>
        <v>71</v>
      </c>
      <c r="CE62" s="201">
        <f>D69</f>
        <v>723</v>
      </c>
      <c r="CF62" s="201">
        <f>D70</f>
        <v>88</v>
      </c>
      <c r="CG62" s="202">
        <f>D71</f>
        <v>0</v>
      </c>
      <c r="CH62" s="162"/>
      <c r="CI62" s="162"/>
      <c r="CJ62" s="162"/>
      <c r="CK62" s="162"/>
    </row>
    <row r="63" spans="1:89" ht="16.5" thickBot="1">
      <c r="A63" s="60"/>
      <c r="B63" s="361" t="s">
        <v>105</v>
      </c>
      <c r="C63" s="207">
        <v>191.3</v>
      </c>
      <c r="D63" s="211">
        <v>191.3</v>
      </c>
      <c r="E63" s="430"/>
      <c r="F63" s="207">
        <v>191.3</v>
      </c>
      <c r="G63" s="211">
        <v>191.3</v>
      </c>
      <c r="H63" s="207">
        <v>0</v>
      </c>
      <c r="I63" s="211">
        <v>0</v>
      </c>
      <c r="J63" s="207"/>
      <c r="K63" s="211"/>
      <c r="L63" s="430"/>
      <c r="M63" s="207"/>
      <c r="N63" s="208"/>
      <c r="O63" s="430"/>
      <c r="P63" s="207">
        <f aca="true" t="shared" si="58" ref="P63:Q66">C63+J63+M63</f>
        <v>191.3</v>
      </c>
      <c r="Q63" s="211">
        <f t="shared" si="58"/>
        <v>191.3</v>
      </c>
      <c r="R63" s="430"/>
      <c r="S63" s="210"/>
      <c r="T63" s="211"/>
      <c r="U63" s="214"/>
      <c r="V63" s="215"/>
      <c r="W63" s="215"/>
      <c r="X63" s="215"/>
      <c r="Y63" s="215"/>
      <c r="Z63" s="215"/>
      <c r="AA63" s="6"/>
      <c r="AB63" s="60"/>
      <c r="AC63" s="247" t="s">
        <v>117</v>
      </c>
      <c r="AD63" s="248"/>
      <c r="AE63" s="249">
        <f t="shared" si="55"/>
        <v>0</v>
      </c>
      <c r="AF63" s="251">
        <f t="shared" si="55"/>
        <v>0</v>
      </c>
      <c r="AG63" s="352"/>
      <c r="AH63" s="353"/>
      <c r="AI63" s="354"/>
      <c r="AJ63" s="353"/>
      <c r="AK63" s="354"/>
      <c r="AL63" s="353"/>
      <c r="AM63" s="354"/>
      <c r="AN63" s="353"/>
      <c r="AO63" s="182"/>
      <c r="AP63" s="60"/>
      <c r="AQ63" s="355" t="s">
        <v>117</v>
      </c>
      <c r="AR63" s="356"/>
      <c r="AS63" s="249">
        <f t="shared" si="56"/>
        <v>0</v>
      </c>
      <c r="AT63" s="250">
        <f t="shared" si="56"/>
        <v>0</v>
      </c>
      <c r="AU63" s="254">
        <f t="shared" si="57"/>
        <v>0</v>
      </c>
      <c r="AV63" s="256">
        <f t="shared" si="57"/>
        <v>0</v>
      </c>
      <c r="AW63" s="354">
        <f>D118+T118</f>
        <v>0</v>
      </c>
      <c r="AX63" s="353"/>
      <c r="AY63" s="317" t="e">
        <f>AW63/AS63*100</f>
        <v>#DIV/0!</v>
      </c>
      <c r="AZ63" s="260" t="e">
        <f>AW63/AU63*100</f>
        <v>#DIV/0!</v>
      </c>
      <c r="BA63" s="10"/>
      <c r="BB63" s="101"/>
      <c r="BC63" s="102" t="s">
        <v>118</v>
      </c>
      <c r="BD63" s="102">
        <v>2111</v>
      </c>
      <c r="BE63" s="195"/>
      <c r="BF63" s="106"/>
      <c r="BG63" s="106"/>
      <c r="BH63" s="106"/>
      <c r="BI63" s="106"/>
      <c r="BJ63" s="106"/>
      <c r="BK63" s="246"/>
      <c r="BN63" s="10"/>
      <c r="BO63" s="134"/>
      <c r="BP63" s="437" t="s">
        <v>177</v>
      </c>
      <c r="BQ63" s="341"/>
      <c r="BR63" s="90"/>
      <c r="BS63" s="165"/>
      <c r="BT63" s="341"/>
      <c r="BU63" s="90"/>
      <c r="BV63" s="165"/>
      <c r="BW63" s="166"/>
      <c r="BX63" s="342"/>
      <c r="BY63" s="165"/>
      <c r="CA63" s="198"/>
      <c r="CB63" s="244">
        <v>1214</v>
      </c>
      <c r="CC63" s="245" t="s">
        <v>144</v>
      </c>
      <c r="CD63" s="319">
        <f>D73</f>
        <v>234.4</v>
      </c>
      <c r="CE63" s="357">
        <f>D74</f>
        <v>8247</v>
      </c>
      <c r="CF63" s="357">
        <f>D75</f>
        <v>6091</v>
      </c>
      <c r="CG63" s="358">
        <f>D76</f>
        <v>1172</v>
      </c>
      <c r="CH63" s="162"/>
      <c r="CI63" s="162"/>
      <c r="CJ63" s="162"/>
      <c r="CK63" s="162"/>
    </row>
    <row r="64" spans="1:89" ht="16.5" thickBot="1">
      <c r="A64" s="60"/>
      <c r="B64" s="371" t="s">
        <v>109</v>
      </c>
      <c r="C64" s="237">
        <v>2215</v>
      </c>
      <c r="D64" s="241">
        <v>2215</v>
      </c>
      <c r="E64" s="432"/>
      <c r="F64" s="237">
        <v>2215</v>
      </c>
      <c r="G64" s="241">
        <v>2215</v>
      </c>
      <c r="H64" s="237">
        <v>0</v>
      </c>
      <c r="I64" s="241">
        <v>0</v>
      </c>
      <c r="J64" s="237"/>
      <c r="K64" s="241"/>
      <c r="L64" s="432"/>
      <c r="M64" s="237"/>
      <c r="N64" s="238"/>
      <c r="O64" s="432"/>
      <c r="P64" s="237">
        <f t="shared" si="58"/>
        <v>2215</v>
      </c>
      <c r="Q64" s="241">
        <f t="shared" si="58"/>
        <v>2215</v>
      </c>
      <c r="R64" s="432"/>
      <c r="S64" s="240"/>
      <c r="T64" s="241"/>
      <c r="U64" s="214"/>
      <c r="V64" s="215"/>
      <c r="W64" s="215"/>
      <c r="X64" s="215"/>
      <c r="Y64" s="215"/>
      <c r="Z64" s="215"/>
      <c r="AA64" s="6"/>
      <c r="AB64" s="60"/>
      <c r="AC64" s="270" t="s">
        <v>185</v>
      </c>
      <c r="AD64" s="270"/>
      <c r="AE64" s="270"/>
      <c r="AP64" s="60"/>
      <c r="AQ64" s="270" t="s">
        <v>185</v>
      </c>
      <c r="AR64" s="270"/>
      <c r="AS64" s="270"/>
      <c r="BA64" s="10"/>
      <c r="BB64" s="101"/>
      <c r="BC64" s="102" t="s">
        <v>121</v>
      </c>
      <c r="BD64" s="102">
        <v>2112</v>
      </c>
      <c r="BE64" s="195"/>
      <c r="BF64" s="106"/>
      <c r="BG64" s="106"/>
      <c r="BH64" s="106"/>
      <c r="BI64" s="106"/>
      <c r="BJ64" s="106"/>
      <c r="BK64" s="246"/>
      <c r="BL64" s="162"/>
      <c r="BM64" s="162"/>
      <c r="BN64" s="10"/>
      <c r="BO64" s="134"/>
      <c r="BP64" s="230" t="s">
        <v>168</v>
      </c>
      <c r="BQ64" s="351"/>
      <c r="BR64" s="106"/>
      <c r="BS64" s="196"/>
      <c r="BT64" s="351"/>
      <c r="BU64" s="106"/>
      <c r="BV64" s="196"/>
      <c r="BW64" s="197"/>
      <c r="BX64" s="195"/>
      <c r="BY64" s="196"/>
      <c r="CA64" s="12"/>
      <c r="CB64" s="359">
        <v>1220</v>
      </c>
      <c r="CC64" s="360" t="s">
        <v>146</v>
      </c>
      <c r="CD64" s="169"/>
      <c r="CE64" s="170"/>
      <c r="CF64" s="170"/>
      <c r="CG64" s="171"/>
      <c r="CH64" s="162"/>
      <c r="CI64" s="162"/>
      <c r="CJ64" s="162"/>
      <c r="CK64" s="162"/>
    </row>
    <row r="65" spans="1:89" ht="16.5" thickBot="1">
      <c r="A65" s="60"/>
      <c r="B65" s="371" t="s">
        <v>113</v>
      </c>
      <c r="C65" s="237">
        <v>0</v>
      </c>
      <c r="D65" s="241">
        <v>0</v>
      </c>
      <c r="E65" s="432"/>
      <c r="F65" s="237">
        <v>0</v>
      </c>
      <c r="G65" s="241">
        <v>0</v>
      </c>
      <c r="H65" s="237">
        <v>0</v>
      </c>
      <c r="I65" s="241">
        <v>0</v>
      </c>
      <c r="J65" s="237"/>
      <c r="K65" s="241"/>
      <c r="L65" s="432"/>
      <c r="M65" s="237"/>
      <c r="N65" s="238"/>
      <c r="O65" s="432"/>
      <c r="P65" s="237">
        <f t="shared" si="58"/>
        <v>0</v>
      </c>
      <c r="Q65" s="241">
        <f t="shared" si="58"/>
        <v>0</v>
      </c>
      <c r="R65" s="432"/>
      <c r="S65" s="240"/>
      <c r="T65" s="241"/>
      <c r="U65" s="214"/>
      <c r="V65" s="215"/>
      <c r="W65" s="215"/>
      <c r="X65" s="215"/>
      <c r="Y65" s="215"/>
      <c r="Z65" s="215"/>
      <c r="AA65" s="6"/>
      <c r="AB65" s="60"/>
      <c r="AC65" s="177" t="s">
        <v>105</v>
      </c>
      <c r="AD65" s="178"/>
      <c r="AE65" s="179">
        <f aca="true" t="shared" si="59" ref="AE65:AF68">AG65+AI65+AK65+AM65</f>
        <v>0</v>
      </c>
      <c r="AF65" s="181">
        <f t="shared" si="59"/>
        <v>0</v>
      </c>
      <c r="AG65" s="336"/>
      <c r="AH65" s="337"/>
      <c r="AI65" s="338"/>
      <c r="AJ65" s="337"/>
      <c r="AK65" s="338"/>
      <c r="AL65" s="337"/>
      <c r="AM65" s="338"/>
      <c r="AN65" s="337"/>
      <c r="AO65" s="182"/>
      <c r="AP65" s="60"/>
      <c r="AQ65" s="339" t="s">
        <v>105</v>
      </c>
      <c r="AR65" s="340"/>
      <c r="AS65" s="179">
        <f aca="true" t="shared" si="60" ref="AS65:AT68">AE65</f>
        <v>0</v>
      </c>
      <c r="AT65" s="180">
        <f t="shared" si="60"/>
        <v>0</v>
      </c>
      <c r="AU65" s="186">
        <f aca="true" t="shared" si="61" ref="AU65:AV68">AS65</f>
        <v>0</v>
      </c>
      <c r="AV65" s="188">
        <f t="shared" si="61"/>
        <v>0</v>
      </c>
      <c r="AW65" s="338">
        <f>D130+T130</f>
        <v>0</v>
      </c>
      <c r="AX65" s="337"/>
      <c r="AY65" s="283" t="e">
        <f>AW65/AS65*100</f>
        <v>#DIV/0!</v>
      </c>
      <c r="AZ65" s="192" t="e">
        <f>AW65/AU65*100</f>
        <v>#DIV/0!</v>
      </c>
      <c r="BA65" s="10"/>
      <c r="BB65" s="101">
        <v>6</v>
      </c>
      <c r="BC65" s="102" t="s">
        <v>186</v>
      </c>
      <c r="BD65" s="102">
        <v>2120</v>
      </c>
      <c r="BE65" s="195"/>
      <c r="BF65" s="106"/>
      <c r="BG65" s="106"/>
      <c r="BH65" s="106"/>
      <c r="BI65" s="106"/>
      <c r="BJ65" s="106"/>
      <c r="BK65" s="246"/>
      <c r="BL65" s="162"/>
      <c r="BM65" s="162"/>
      <c r="BN65" s="10"/>
      <c r="BO65" s="134"/>
      <c r="BP65" s="424" t="s">
        <v>169</v>
      </c>
      <c r="BQ65" s="374"/>
      <c r="BR65" s="320"/>
      <c r="BS65" s="321"/>
      <c r="BT65" s="374"/>
      <c r="BU65" s="320"/>
      <c r="BV65" s="321"/>
      <c r="BW65" s="322"/>
      <c r="BX65" s="376"/>
      <c r="BY65" s="321"/>
      <c r="CA65" s="198"/>
      <c r="CB65" s="369"/>
      <c r="CC65" s="370" t="s">
        <v>148</v>
      </c>
      <c r="CD65" s="169"/>
      <c r="CE65" s="170"/>
      <c r="CF65" s="170"/>
      <c r="CG65" s="171"/>
      <c r="CH65" s="162"/>
      <c r="CI65" s="162"/>
      <c r="CJ65" s="162"/>
      <c r="CK65" s="162"/>
    </row>
    <row r="66" spans="1:89" ht="16.5" thickBot="1">
      <c r="A66" s="60"/>
      <c r="B66" s="373" t="s">
        <v>117</v>
      </c>
      <c r="C66" s="263">
        <v>0</v>
      </c>
      <c r="D66" s="267">
        <v>0</v>
      </c>
      <c r="E66" s="435"/>
      <c r="F66" s="263">
        <v>0</v>
      </c>
      <c r="G66" s="267">
        <v>0</v>
      </c>
      <c r="H66" s="263">
        <v>0</v>
      </c>
      <c r="I66" s="267">
        <v>0</v>
      </c>
      <c r="J66" s="263"/>
      <c r="K66" s="267"/>
      <c r="L66" s="435"/>
      <c r="M66" s="263"/>
      <c r="N66" s="264"/>
      <c r="O66" s="435"/>
      <c r="P66" s="263">
        <f t="shared" si="58"/>
        <v>0</v>
      </c>
      <c r="Q66" s="267">
        <f t="shared" si="58"/>
        <v>0</v>
      </c>
      <c r="R66" s="435"/>
      <c r="S66" s="266"/>
      <c r="T66" s="267"/>
      <c r="U66" s="214"/>
      <c r="V66" s="215"/>
      <c r="W66" s="215"/>
      <c r="X66" s="215"/>
      <c r="Y66" s="215"/>
      <c r="Z66" s="215"/>
      <c r="AA66" s="6"/>
      <c r="AB66" s="60"/>
      <c r="AC66" s="216" t="s">
        <v>109</v>
      </c>
      <c r="AD66" s="217"/>
      <c r="AE66" s="218">
        <f t="shared" si="59"/>
        <v>0</v>
      </c>
      <c r="AF66" s="220">
        <f t="shared" si="59"/>
        <v>0</v>
      </c>
      <c r="AG66" s="343"/>
      <c r="AH66" s="344"/>
      <c r="AI66" s="345"/>
      <c r="AJ66" s="344"/>
      <c r="AK66" s="345"/>
      <c r="AL66" s="344"/>
      <c r="AM66" s="345"/>
      <c r="AN66" s="344"/>
      <c r="AO66" s="182"/>
      <c r="AP66" s="60"/>
      <c r="AQ66" s="346" t="s">
        <v>109</v>
      </c>
      <c r="AR66" s="347"/>
      <c r="AS66" s="218">
        <f t="shared" si="60"/>
        <v>0</v>
      </c>
      <c r="AT66" s="219">
        <f t="shared" si="60"/>
        <v>0</v>
      </c>
      <c r="AU66" s="223">
        <f t="shared" si="61"/>
        <v>0</v>
      </c>
      <c r="AV66" s="225">
        <f t="shared" si="61"/>
        <v>0</v>
      </c>
      <c r="AW66" s="345">
        <f>D131+T131</f>
        <v>0</v>
      </c>
      <c r="AX66" s="344"/>
      <c r="AY66" s="300" t="e">
        <f>AW66/AS66*100</f>
        <v>#DIV/0!</v>
      </c>
      <c r="AZ66" s="229" t="e">
        <f>AW66/AU66*100</f>
        <v>#DIV/0!</v>
      </c>
      <c r="BA66" s="10"/>
      <c r="BB66" s="101">
        <v>7</v>
      </c>
      <c r="BC66" s="102" t="s">
        <v>137</v>
      </c>
      <c r="BD66" s="102">
        <v>2130</v>
      </c>
      <c r="BE66" s="195"/>
      <c r="BF66" s="106"/>
      <c r="BG66" s="106"/>
      <c r="BH66" s="106"/>
      <c r="BI66" s="106"/>
      <c r="BJ66" s="106"/>
      <c r="BK66" s="246"/>
      <c r="BL66" s="162"/>
      <c r="BM66" s="162"/>
      <c r="BN66" s="10"/>
      <c r="BO66" s="134">
        <v>11</v>
      </c>
      <c r="BP66" s="135" t="s">
        <v>187</v>
      </c>
      <c r="BQ66" s="331"/>
      <c r="BR66" s="162"/>
      <c r="BS66" s="332"/>
      <c r="BT66" s="331"/>
      <c r="BU66" s="162"/>
      <c r="BV66" s="332"/>
      <c r="BW66" s="162"/>
      <c r="BX66" s="162"/>
      <c r="BY66" s="332"/>
      <c r="CA66" s="198"/>
      <c r="CB66" s="333"/>
      <c r="CC66" s="334" t="s">
        <v>150</v>
      </c>
      <c r="CD66" s="335">
        <f>CD68+CD69+CD70+CD71+CD72+CD73+CD75</f>
        <v>249.2</v>
      </c>
      <c r="CE66" s="195">
        <f>CE68+CE69+CE70+CE71+CE72+CE73+CE75</f>
        <v>53892</v>
      </c>
      <c r="CF66" s="195">
        <f>CF68+CF69+CF70+CF71+CF72+CF73+CF75</f>
        <v>43056</v>
      </c>
      <c r="CG66" s="196">
        <f>CG68+CG69+CG70+CG71+CG72+CG73+CG75</f>
        <v>18116</v>
      </c>
      <c r="CH66" s="162"/>
      <c r="CI66" s="162"/>
      <c r="CJ66" s="162"/>
      <c r="CK66" s="162"/>
    </row>
    <row r="67" spans="1:89" ht="16.5" thickBot="1">
      <c r="A67" s="60">
        <v>1213</v>
      </c>
      <c r="B67" s="174" t="s">
        <v>141</v>
      </c>
      <c r="C67" s="174"/>
      <c r="D67" s="174"/>
      <c r="E67" s="17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U67" s="6"/>
      <c r="AA67" s="6"/>
      <c r="AB67" s="60"/>
      <c r="AC67" s="216" t="s">
        <v>113</v>
      </c>
      <c r="AD67" s="217"/>
      <c r="AE67" s="218">
        <f t="shared" si="59"/>
        <v>0</v>
      </c>
      <c r="AF67" s="220">
        <f t="shared" si="59"/>
        <v>0</v>
      </c>
      <c r="AG67" s="343"/>
      <c r="AH67" s="344"/>
      <c r="AI67" s="345"/>
      <c r="AJ67" s="344"/>
      <c r="AK67" s="345"/>
      <c r="AL67" s="344"/>
      <c r="AM67" s="345"/>
      <c r="AN67" s="344"/>
      <c r="AO67" s="182"/>
      <c r="AP67" s="60"/>
      <c r="AQ67" s="346" t="s">
        <v>113</v>
      </c>
      <c r="AR67" s="347"/>
      <c r="AS67" s="218">
        <f t="shared" si="60"/>
        <v>0</v>
      </c>
      <c r="AT67" s="219">
        <f t="shared" si="60"/>
        <v>0</v>
      </c>
      <c r="AU67" s="223">
        <f t="shared" si="61"/>
        <v>0</v>
      </c>
      <c r="AV67" s="225">
        <f t="shared" si="61"/>
        <v>0</v>
      </c>
      <c r="AW67" s="345">
        <f>D132+T132</f>
        <v>0</v>
      </c>
      <c r="AX67" s="344"/>
      <c r="AY67" s="300" t="e">
        <f>AW67/AS67*100</f>
        <v>#DIV/0!</v>
      </c>
      <c r="AZ67" s="229" t="e">
        <f>AW67/AU67*100</f>
        <v>#DIV/0!</v>
      </c>
      <c r="BA67" s="10"/>
      <c r="BB67" s="101"/>
      <c r="BC67" s="102" t="s">
        <v>106</v>
      </c>
      <c r="BD67" s="102"/>
      <c r="BE67" s="195"/>
      <c r="BF67" s="106"/>
      <c r="BG67" s="106"/>
      <c r="BH67" s="106"/>
      <c r="BI67" s="106"/>
      <c r="BJ67" s="106"/>
      <c r="BK67" s="246"/>
      <c r="BL67" s="162"/>
      <c r="BM67" s="162"/>
      <c r="BN67" s="10"/>
      <c r="BO67" s="134"/>
      <c r="BP67" s="163" t="s">
        <v>168</v>
      </c>
      <c r="BQ67" s="341"/>
      <c r="BR67" s="87"/>
      <c r="BS67" s="165"/>
      <c r="BT67" s="341"/>
      <c r="BU67" s="87"/>
      <c r="BV67" s="165"/>
      <c r="BW67" s="166"/>
      <c r="BX67" s="342"/>
      <c r="BY67" s="165"/>
      <c r="CA67" s="198"/>
      <c r="CB67" s="231"/>
      <c r="CC67" s="232" t="s">
        <v>112</v>
      </c>
      <c r="CD67" s="233"/>
      <c r="CE67" s="234"/>
      <c r="CF67" s="234"/>
      <c r="CG67" s="235"/>
      <c r="CH67" s="162"/>
      <c r="CI67" s="162"/>
      <c r="CJ67" s="162"/>
      <c r="CK67" s="162"/>
    </row>
    <row r="68" spans="1:89" ht="16.5" thickBot="1">
      <c r="A68" s="60"/>
      <c r="B68" s="361" t="s">
        <v>105</v>
      </c>
      <c r="C68" s="207">
        <v>71</v>
      </c>
      <c r="D68" s="211">
        <v>71</v>
      </c>
      <c r="E68" s="430"/>
      <c r="F68" s="207">
        <v>49</v>
      </c>
      <c r="G68" s="211">
        <v>49</v>
      </c>
      <c r="H68" s="207">
        <v>22</v>
      </c>
      <c r="I68" s="211">
        <v>22</v>
      </c>
      <c r="J68" s="207"/>
      <c r="K68" s="211"/>
      <c r="L68" s="430"/>
      <c r="M68" s="207"/>
      <c r="N68" s="208"/>
      <c r="O68" s="430"/>
      <c r="P68" s="207">
        <f aca="true" t="shared" si="62" ref="P68:Q71">C68+J68+M68</f>
        <v>71</v>
      </c>
      <c r="Q68" s="211">
        <f t="shared" si="62"/>
        <v>71</v>
      </c>
      <c r="R68" s="430"/>
      <c r="S68" s="210"/>
      <c r="T68" s="211"/>
      <c r="U68" s="214"/>
      <c r="V68" s="215"/>
      <c r="W68" s="215"/>
      <c r="X68" s="215"/>
      <c r="Y68" s="215"/>
      <c r="Z68" s="215"/>
      <c r="AA68" s="6"/>
      <c r="AB68" s="60"/>
      <c r="AC68" s="247" t="s">
        <v>117</v>
      </c>
      <c r="AD68" s="248"/>
      <c r="AE68" s="249">
        <f t="shared" si="59"/>
        <v>0</v>
      </c>
      <c r="AF68" s="251">
        <f t="shared" si="59"/>
        <v>0</v>
      </c>
      <c r="AG68" s="352"/>
      <c r="AH68" s="353"/>
      <c r="AI68" s="354"/>
      <c r="AJ68" s="353"/>
      <c r="AK68" s="354"/>
      <c r="AL68" s="353"/>
      <c r="AM68" s="354"/>
      <c r="AN68" s="353"/>
      <c r="AO68" s="182"/>
      <c r="AP68" s="60"/>
      <c r="AQ68" s="355" t="s">
        <v>117</v>
      </c>
      <c r="AR68" s="356"/>
      <c r="AS68" s="249">
        <f t="shared" si="60"/>
        <v>0</v>
      </c>
      <c r="AT68" s="250">
        <f t="shared" si="60"/>
        <v>0</v>
      </c>
      <c r="AU68" s="254">
        <f t="shared" si="61"/>
        <v>0</v>
      </c>
      <c r="AV68" s="256">
        <f t="shared" si="61"/>
        <v>0</v>
      </c>
      <c r="AW68" s="354">
        <f>D133+T133</f>
        <v>0</v>
      </c>
      <c r="AX68" s="353"/>
      <c r="AY68" s="317" t="e">
        <f>AW68/AS68*100</f>
        <v>#DIV/0!</v>
      </c>
      <c r="AZ68" s="260" t="e">
        <f>AW68/AU68*100</f>
        <v>#DIV/0!</v>
      </c>
      <c r="BA68" s="10"/>
      <c r="BB68" s="101">
        <v>8</v>
      </c>
      <c r="BC68" s="102" t="s">
        <v>139</v>
      </c>
      <c r="BD68" s="102">
        <v>2140</v>
      </c>
      <c r="BE68" s="195"/>
      <c r="BF68" s="106"/>
      <c r="BG68" s="106"/>
      <c r="BH68" s="106"/>
      <c r="BI68" s="106"/>
      <c r="BJ68" s="106"/>
      <c r="BK68" s="246"/>
      <c r="BL68" s="162"/>
      <c r="BM68" s="162"/>
      <c r="BN68" s="10"/>
      <c r="BO68" s="134"/>
      <c r="BP68" s="424" t="s">
        <v>169</v>
      </c>
      <c r="BQ68" s="374"/>
      <c r="BR68" s="425"/>
      <c r="BS68" s="321"/>
      <c r="BT68" s="374"/>
      <c r="BU68" s="425"/>
      <c r="BV68" s="321"/>
      <c r="BW68" s="322"/>
      <c r="BX68" s="376"/>
      <c r="BY68" s="321"/>
      <c r="CA68" s="198"/>
      <c r="CB68" s="167">
        <v>1221</v>
      </c>
      <c r="CC68" s="168" t="s">
        <v>152</v>
      </c>
      <c r="CD68" s="194">
        <f>D100</f>
        <v>58.1</v>
      </c>
      <c r="CE68" s="201">
        <f>D101</f>
        <v>2240</v>
      </c>
      <c r="CF68" s="201">
        <f>D102</f>
        <v>1641</v>
      </c>
      <c r="CG68" s="202">
        <f>D103</f>
        <v>151</v>
      </c>
      <c r="CH68" s="162"/>
      <c r="CI68" s="162"/>
      <c r="CJ68" s="162"/>
      <c r="CK68" s="162"/>
    </row>
    <row r="69" spans="1:89" ht="16.5" thickBot="1">
      <c r="A69" s="60"/>
      <c r="B69" s="371" t="s">
        <v>109</v>
      </c>
      <c r="C69" s="237">
        <v>725</v>
      </c>
      <c r="D69" s="241">
        <v>723</v>
      </c>
      <c r="E69" s="432"/>
      <c r="F69" s="237">
        <v>508</v>
      </c>
      <c r="G69" s="241">
        <v>506</v>
      </c>
      <c r="H69" s="237">
        <v>217</v>
      </c>
      <c r="I69" s="241">
        <v>217</v>
      </c>
      <c r="J69" s="237"/>
      <c r="K69" s="241"/>
      <c r="L69" s="432"/>
      <c r="M69" s="237"/>
      <c r="N69" s="238"/>
      <c r="O69" s="432"/>
      <c r="P69" s="237">
        <f t="shared" si="62"/>
        <v>725</v>
      </c>
      <c r="Q69" s="241">
        <f t="shared" si="62"/>
        <v>723</v>
      </c>
      <c r="R69" s="432"/>
      <c r="S69" s="240"/>
      <c r="T69" s="241"/>
      <c r="U69" s="214"/>
      <c r="V69" s="215"/>
      <c r="W69" s="215"/>
      <c r="X69" s="215"/>
      <c r="Y69" s="215"/>
      <c r="Z69" s="215"/>
      <c r="AA69" s="6"/>
      <c r="AB69" s="60"/>
      <c r="AC69" s="270" t="s">
        <v>188</v>
      </c>
      <c r="AD69" s="270"/>
      <c r="AE69" s="270"/>
      <c r="AP69" s="60"/>
      <c r="AQ69" s="270" t="s">
        <v>188</v>
      </c>
      <c r="AR69" s="270"/>
      <c r="AS69" s="270"/>
      <c r="BA69" s="10"/>
      <c r="BB69" s="101">
        <v>9</v>
      </c>
      <c r="BC69" s="102" t="s">
        <v>143</v>
      </c>
      <c r="BD69" s="102">
        <v>2150</v>
      </c>
      <c r="BE69" s="195"/>
      <c r="BF69" s="106"/>
      <c r="BG69" s="106"/>
      <c r="BH69" s="106"/>
      <c r="BI69" s="106"/>
      <c r="BJ69" s="106"/>
      <c r="BK69" s="246"/>
      <c r="BL69" s="162"/>
      <c r="BM69" s="162"/>
      <c r="BN69" s="10"/>
      <c r="BO69" s="134">
        <v>12</v>
      </c>
      <c r="BP69" s="135" t="s">
        <v>189</v>
      </c>
      <c r="BQ69" s="331"/>
      <c r="BR69" s="162"/>
      <c r="BS69" s="332"/>
      <c r="BT69" s="331"/>
      <c r="BU69" s="162"/>
      <c r="BV69" s="332"/>
      <c r="BW69" s="162"/>
      <c r="BX69" s="162"/>
      <c r="BY69" s="332"/>
      <c r="CA69" s="12"/>
      <c r="CB69" s="167">
        <v>1222</v>
      </c>
      <c r="CC69" s="168" t="s">
        <v>155</v>
      </c>
      <c r="CD69" s="194">
        <f>D105</f>
        <v>117.6</v>
      </c>
      <c r="CE69" s="201">
        <f>D106</f>
        <v>45674</v>
      </c>
      <c r="CF69" s="201">
        <f>D107</f>
        <v>36724</v>
      </c>
      <c r="CG69" s="202">
        <f>D108</f>
        <v>17100</v>
      </c>
      <c r="CH69" s="162"/>
      <c r="CI69" s="162"/>
      <c r="CJ69" s="162"/>
      <c r="CK69" s="162"/>
    </row>
    <row r="70" spans="1:89" ht="16.5" thickBot="1">
      <c r="A70" s="60"/>
      <c r="B70" s="371" t="s">
        <v>113</v>
      </c>
      <c r="C70" s="237">
        <v>84</v>
      </c>
      <c r="D70" s="241">
        <v>88</v>
      </c>
      <c r="E70" s="432">
        <v>325</v>
      </c>
      <c r="F70" s="237">
        <v>69</v>
      </c>
      <c r="G70" s="241">
        <v>67</v>
      </c>
      <c r="H70" s="237">
        <v>15</v>
      </c>
      <c r="I70" s="241">
        <v>21</v>
      </c>
      <c r="J70" s="237"/>
      <c r="K70" s="241"/>
      <c r="L70" s="432"/>
      <c r="M70" s="237"/>
      <c r="N70" s="238"/>
      <c r="O70" s="432"/>
      <c r="P70" s="237">
        <f t="shared" si="62"/>
        <v>84</v>
      </c>
      <c r="Q70" s="241">
        <f t="shared" si="62"/>
        <v>88</v>
      </c>
      <c r="R70" s="432"/>
      <c r="S70" s="240"/>
      <c r="T70" s="241"/>
      <c r="U70" s="214"/>
      <c r="V70" s="215"/>
      <c r="W70" s="215"/>
      <c r="X70" s="215"/>
      <c r="Y70" s="215"/>
      <c r="Z70" s="215"/>
      <c r="AA70" s="6"/>
      <c r="AB70" s="60"/>
      <c r="AC70" s="177" t="s">
        <v>105</v>
      </c>
      <c r="AD70" s="178"/>
      <c r="AE70" s="179">
        <f aca="true" t="shared" si="63" ref="AE70:AF73">AG70+AI70+AK70+AM70</f>
        <v>0</v>
      </c>
      <c r="AF70" s="181">
        <f t="shared" si="63"/>
        <v>0</v>
      </c>
      <c r="AG70" s="336"/>
      <c r="AH70" s="337"/>
      <c r="AI70" s="338"/>
      <c r="AJ70" s="337"/>
      <c r="AK70" s="338"/>
      <c r="AL70" s="337"/>
      <c r="AM70" s="338"/>
      <c r="AN70" s="337"/>
      <c r="AO70" s="182"/>
      <c r="AP70" s="60"/>
      <c r="AQ70" s="339" t="s">
        <v>105</v>
      </c>
      <c r="AR70" s="340"/>
      <c r="AS70" s="179">
        <f aca="true" t="shared" si="64" ref="AS70:AT73">AE70</f>
        <v>0</v>
      </c>
      <c r="AT70" s="180">
        <f t="shared" si="64"/>
        <v>0</v>
      </c>
      <c r="AU70" s="186">
        <f aca="true" t="shared" si="65" ref="AU70:AV73">AS70</f>
        <v>0</v>
      </c>
      <c r="AV70" s="188">
        <f t="shared" si="65"/>
        <v>0</v>
      </c>
      <c r="AW70" s="338">
        <f>D135+T135</f>
        <v>0</v>
      </c>
      <c r="AX70" s="337"/>
      <c r="AY70" s="283" t="e">
        <f>AW70/AS70*100</f>
        <v>#DIV/0!</v>
      </c>
      <c r="AZ70" s="192" t="e">
        <f>AW70/AU70*100</f>
        <v>#DIV/0!</v>
      </c>
      <c r="BA70" s="10"/>
      <c r="BB70" s="439"/>
      <c r="BC70" s="440" t="s">
        <v>106</v>
      </c>
      <c r="BD70" s="441"/>
      <c r="BE70" s="442"/>
      <c r="BF70" s="443"/>
      <c r="BG70" s="443"/>
      <c r="BH70" s="443"/>
      <c r="BI70" s="443"/>
      <c r="BJ70" s="443"/>
      <c r="BK70" s="444"/>
      <c r="BL70" s="162"/>
      <c r="BM70" s="162"/>
      <c r="BN70" s="10"/>
      <c r="BO70" s="134"/>
      <c r="BP70" s="163" t="s">
        <v>168</v>
      </c>
      <c r="BQ70" s="341"/>
      <c r="BR70" s="87"/>
      <c r="BS70" s="165"/>
      <c r="BT70" s="341"/>
      <c r="BU70" s="87"/>
      <c r="BV70" s="165"/>
      <c r="BW70" s="166"/>
      <c r="BX70" s="342"/>
      <c r="BY70" s="165"/>
      <c r="CA70" s="198"/>
      <c r="CB70" s="167">
        <v>1223</v>
      </c>
      <c r="CC70" s="168" t="s">
        <v>156</v>
      </c>
      <c r="CD70" s="194">
        <f>D115</f>
        <v>0</v>
      </c>
      <c r="CE70" s="201">
        <f>D116</f>
        <v>0</v>
      </c>
      <c r="CF70" s="201">
        <f>D117</f>
        <v>0</v>
      </c>
      <c r="CG70" s="202">
        <f>D118</f>
        <v>0</v>
      </c>
      <c r="CH70" s="162"/>
      <c r="CI70" s="162"/>
      <c r="CJ70" s="162"/>
      <c r="CK70" s="162"/>
    </row>
    <row r="71" spans="1:89" ht="16.5" thickBot="1">
      <c r="A71" s="60"/>
      <c r="B71" s="373" t="s">
        <v>117</v>
      </c>
      <c r="C71" s="263">
        <v>0</v>
      </c>
      <c r="D71" s="267">
        <v>0</v>
      </c>
      <c r="E71" s="435">
        <v>0</v>
      </c>
      <c r="F71" s="263">
        <v>0</v>
      </c>
      <c r="G71" s="267">
        <v>0</v>
      </c>
      <c r="H71" s="263">
        <v>0</v>
      </c>
      <c r="I71" s="267">
        <v>0</v>
      </c>
      <c r="J71" s="263"/>
      <c r="K71" s="267"/>
      <c r="L71" s="435"/>
      <c r="M71" s="263"/>
      <c r="N71" s="264"/>
      <c r="O71" s="435"/>
      <c r="P71" s="263">
        <f t="shared" si="62"/>
        <v>0</v>
      </c>
      <c r="Q71" s="267">
        <f t="shared" si="62"/>
        <v>0</v>
      </c>
      <c r="R71" s="435"/>
      <c r="S71" s="266"/>
      <c r="T71" s="267"/>
      <c r="U71" s="214"/>
      <c r="V71" s="215"/>
      <c r="W71" s="215"/>
      <c r="X71" s="215"/>
      <c r="Y71" s="215"/>
      <c r="Z71" s="215"/>
      <c r="AA71" s="6"/>
      <c r="AB71" s="60"/>
      <c r="AC71" s="216" t="s">
        <v>109</v>
      </c>
      <c r="AD71" s="217"/>
      <c r="AE71" s="218">
        <f t="shared" si="63"/>
        <v>0</v>
      </c>
      <c r="AF71" s="220">
        <f t="shared" si="63"/>
        <v>0</v>
      </c>
      <c r="AG71" s="343"/>
      <c r="AH71" s="344"/>
      <c r="AI71" s="345"/>
      <c r="AJ71" s="344"/>
      <c r="AK71" s="345"/>
      <c r="AL71" s="344"/>
      <c r="AM71" s="345"/>
      <c r="AN71" s="344"/>
      <c r="AO71" s="182"/>
      <c r="AP71" s="60"/>
      <c r="AQ71" s="346" t="s">
        <v>109</v>
      </c>
      <c r="AR71" s="347"/>
      <c r="AS71" s="218">
        <f t="shared" si="64"/>
        <v>0</v>
      </c>
      <c r="AT71" s="219">
        <f t="shared" si="64"/>
        <v>0</v>
      </c>
      <c r="AU71" s="223">
        <f t="shared" si="65"/>
        <v>0</v>
      </c>
      <c r="AV71" s="225">
        <f t="shared" si="65"/>
        <v>0</v>
      </c>
      <c r="AW71" s="345">
        <f>D136+T136</f>
        <v>0</v>
      </c>
      <c r="AX71" s="344"/>
      <c r="AY71" s="300" t="e">
        <f>AW71/AS71*100</f>
        <v>#DIV/0!</v>
      </c>
      <c r="AZ71" s="229" t="e">
        <f>AW71/AU71*100</f>
        <v>#DIV/0!</v>
      </c>
      <c r="BA71" s="10"/>
      <c r="BL71" s="162"/>
      <c r="BM71" s="162"/>
      <c r="BN71" s="10"/>
      <c r="BO71" s="134"/>
      <c r="BP71" s="424" t="s">
        <v>169</v>
      </c>
      <c r="BQ71" s="374"/>
      <c r="BR71" s="425"/>
      <c r="BS71" s="321"/>
      <c r="BT71" s="374"/>
      <c r="BU71" s="425"/>
      <c r="BV71" s="321"/>
      <c r="BW71" s="322"/>
      <c r="BX71" s="376"/>
      <c r="BY71" s="321"/>
      <c r="CA71" s="198"/>
      <c r="CB71" s="167">
        <v>1224</v>
      </c>
      <c r="CC71" s="168" t="s">
        <v>157</v>
      </c>
      <c r="CD71" s="194">
        <f>D130</f>
        <v>0</v>
      </c>
      <c r="CE71" s="201">
        <f>D131</f>
        <v>0</v>
      </c>
      <c r="CF71" s="201">
        <f>D132</f>
        <v>0</v>
      </c>
      <c r="CG71" s="202">
        <f>D133</f>
        <v>0</v>
      </c>
      <c r="CH71" s="162"/>
      <c r="CI71" s="162"/>
      <c r="CJ71" s="162"/>
      <c r="CK71" s="162"/>
    </row>
    <row r="72" spans="1:89" ht="16.5" thickBot="1">
      <c r="A72" s="60">
        <v>1214</v>
      </c>
      <c r="B72" s="445" t="s">
        <v>190</v>
      </c>
      <c r="C72" s="445"/>
      <c r="D72" s="445"/>
      <c r="E72" s="445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U72" s="396"/>
      <c r="V72" s="397"/>
      <c r="W72" s="397"/>
      <c r="X72" s="397"/>
      <c r="Y72" s="397"/>
      <c r="Z72" s="397"/>
      <c r="AA72" s="6"/>
      <c r="AB72" s="60"/>
      <c r="AC72" s="216" t="s">
        <v>113</v>
      </c>
      <c r="AD72" s="217"/>
      <c r="AE72" s="218">
        <f t="shared" si="63"/>
        <v>0</v>
      </c>
      <c r="AF72" s="220">
        <f t="shared" si="63"/>
        <v>0</v>
      </c>
      <c r="AG72" s="343"/>
      <c r="AH72" s="344"/>
      <c r="AI72" s="345"/>
      <c r="AJ72" s="344"/>
      <c r="AK72" s="345"/>
      <c r="AL72" s="344"/>
      <c r="AM72" s="345"/>
      <c r="AN72" s="344"/>
      <c r="AO72" s="182"/>
      <c r="AP72" s="60"/>
      <c r="AQ72" s="346" t="s">
        <v>113</v>
      </c>
      <c r="AR72" s="347"/>
      <c r="AS72" s="218">
        <f t="shared" si="64"/>
        <v>0</v>
      </c>
      <c r="AT72" s="219">
        <f t="shared" si="64"/>
        <v>0</v>
      </c>
      <c r="AU72" s="223">
        <f t="shared" si="65"/>
        <v>0</v>
      </c>
      <c r="AV72" s="225">
        <f t="shared" si="65"/>
        <v>0</v>
      </c>
      <c r="AW72" s="345">
        <f>D137+T137</f>
        <v>0</v>
      </c>
      <c r="AX72" s="344"/>
      <c r="AY72" s="300" t="e">
        <f>AW72/AS72*100</f>
        <v>#DIV/0!</v>
      </c>
      <c r="AZ72" s="229" t="e">
        <f>AW72/AU72*100</f>
        <v>#DIV/0!</v>
      </c>
      <c r="BA72" s="10"/>
      <c r="BC72" s="135" t="s">
        <v>191</v>
      </c>
      <c r="BD72" s="162"/>
      <c r="BE72" s="162"/>
      <c r="BF72" s="131"/>
      <c r="BG72" s="446" t="s">
        <v>192</v>
      </c>
      <c r="BH72" s="162"/>
      <c r="BI72" s="131"/>
      <c r="BL72" s="162"/>
      <c r="BM72" s="162"/>
      <c r="BN72" s="10"/>
      <c r="BO72" s="134">
        <v>13</v>
      </c>
      <c r="BP72" s="135" t="s">
        <v>193</v>
      </c>
      <c r="BQ72" s="331"/>
      <c r="BR72" s="162"/>
      <c r="BS72" s="332"/>
      <c r="BT72" s="331"/>
      <c r="BU72" s="162"/>
      <c r="BV72" s="332"/>
      <c r="BW72" s="162"/>
      <c r="BX72" s="162"/>
      <c r="BY72" s="332"/>
      <c r="CA72" s="198"/>
      <c r="CB72" s="167">
        <v>1225</v>
      </c>
      <c r="CC72" s="168" t="s">
        <v>158</v>
      </c>
      <c r="CD72" s="194">
        <f>D135</f>
        <v>0</v>
      </c>
      <c r="CE72" s="201">
        <f>D136</f>
        <v>0</v>
      </c>
      <c r="CF72" s="201">
        <f>D137</f>
        <v>0</v>
      </c>
      <c r="CG72" s="202">
        <f>D138</f>
        <v>0</v>
      </c>
      <c r="CH72" s="162"/>
      <c r="CI72" s="162"/>
      <c r="CJ72" s="162"/>
      <c r="CK72" s="162"/>
    </row>
    <row r="73" spans="1:89" ht="16.5" thickBot="1">
      <c r="A73" s="60"/>
      <c r="B73" s="361" t="s">
        <v>105</v>
      </c>
      <c r="C73" s="825">
        <v>258.2</v>
      </c>
      <c r="D73" s="211">
        <v>234.4</v>
      </c>
      <c r="E73" s="430"/>
      <c r="F73" s="207">
        <v>7.3</v>
      </c>
      <c r="G73" s="211">
        <v>7.3</v>
      </c>
      <c r="H73" s="825">
        <v>250.9</v>
      </c>
      <c r="I73" s="211">
        <v>227.1</v>
      </c>
      <c r="J73" s="207"/>
      <c r="K73" s="211"/>
      <c r="L73" s="430"/>
      <c r="M73" s="207"/>
      <c r="N73" s="208"/>
      <c r="O73" s="430"/>
      <c r="P73" s="207">
        <f aca="true" t="shared" si="66" ref="P73:Q76">C73+J73+M73</f>
        <v>258.2</v>
      </c>
      <c r="Q73" s="211">
        <f t="shared" si="66"/>
        <v>234.4</v>
      </c>
      <c r="R73" s="430"/>
      <c r="S73" s="210"/>
      <c r="T73" s="211"/>
      <c r="U73" s="396"/>
      <c r="V73" s="397"/>
      <c r="W73" s="397"/>
      <c r="X73" s="397"/>
      <c r="Y73" s="397"/>
      <c r="Z73" s="397"/>
      <c r="AA73" s="6"/>
      <c r="AB73" s="60"/>
      <c r="AC73" s="247" t="s">
        <v>117</v>
      </c>
      <c r="AD73" s="248"/>
      <c r="AE73" s="249">
        <f t="shared" si="63"/>
        <v>0</v>
      </c>
      <c r="AF73" s="251">
        <f t="shared" si="63"/>
        <v>0</v>
      </c>
      <c r="AG73" s="352"/>
      <c r="AH73" s="353"/>
      <c r="AI73" s="354"/>
      <c r="AJ73" s="353"/>
      <c r="AK73" s="354"/>
      <c r="AL73" s="353"/>
      <c r="AM73" s="354"/>
      <c r="AN73" s="353"/>
      <c r="AO73" s="182"/>
      <c r="AP73" s="60"/>
      <c r="AQ73" s="355" t="s">
        <v>117</v>
      </c>
      <c r="AR73" s="356"/>
      <c r="AS73" s="249">
        <f t="shared" si="64"/>
        <v>0</v>
      </c>
      <c r="AT73" s="250">
        <f t="shared" si="64"/>
        <v>0</v>
      </c>
      <c r="AU73" s="254">
        <f t="shared" si="65"/>
        <v>0</v>
      </c>
      <c r="AV73" s="256">
        <f t="shared" si="65"/>
        <v>0</v>
      </c>
      <c r="AW73" s="354">
        <f>D138+T138</f>
        <v>0</v>
      </c>
      <c r="AX73" s="353"/>
      <c r="AY73" s="317" t="e">
        <f>AW73/AS73*100</f>
        <v>#DIV/0!</v>
      </c>
      <c r="AZ73" s="260" t="e">
        <f>AW73/AU73*100</f>
        <v>#DIV/0!</v>
      </c>
      <c r="BA73" s="10"/>
      <c r="BC73" s="135" t="s">
        <v>194</v>
      </c>
      <c r="BD73" s="162"/>
      <c r="BE73" s="162"/>
      <c r="BF73" s="131"/>
      <c r="BG73" s="446" t="s">
        <v>195</v>
      </c>
      <c r="BH73" s="162"/>
      <c r="BI73" s="131"/>
      <c r="BL73" s="162"/>
      <c r="BM73" s="162"/>
      <c r="BN73" s="10"/>
      <c r="BO73" s="134"/>
      <c r="BP73" s="163" t="s">
        <v>196</v>
      </c>
      <c r="BQ73" s="341"/>
      <c r="BR73" s="90"/>
      <c r="BS73" s="165"/>
      <c r="BT73" s="341"/>
      <c r="BU73" s="90"/>
      <c r="BV73" s="165"/>
      <c r="BW73" s="166"/>
      <c r="BX73" s="342"/>
      <c r="BY73" s="165"/>
      <c r="CA73" s="198"/>
      <c r="CB73" s="167">
        <v>1226</v>
      </c>
      <c r="CC73" s="168" t="s">
        <v>160</v>
      </c>
      <c r="CD73" s="194">
        <f>D140</f>
        <v>0</v>
      </c>
      <c r="CE73" s="201">
        <f>D141</f>
        <v>0</v>
      </c>
      <c r="CF73" s="201">
        <f>D142</f>
        <v>0</v>
      </c>
      <c r="CG73" s="202">
        <f>D143</f>
        <v>0</v>
      </c>
      <c r="CH73" s="162"/>
      <c r="CI73" s="162"/>
      <c r="CJ73" s="162"/>
      <c r="CK73" s="162"/>
    </row>
    <row r="74" spans="1:89" ht="16.5" thickBot="1">
      <c r="A74" s="60"/>
      <c r="B74" s="371" t="s">
        <v>109</v>
      </c>
      <c r="C74" s="237">
        <v>9486</v>
      </c>
      <c r="D74" s="241">
        <v>8247</v>
      </c>
      <c r="E74" s="432"/>
      <c r="F74" s="237">
        <v>231</v>
      </c>
      <c r="G74" s="241">
        <v>229</v>
      </c>
      <c r="H74" s="237">
        <v>9255</v>
      </c>
      <c r="I74" s="241">
        <v>8018</v>
      </c>
      <c r="J74" s="237"/>
      <c r="K74" s="241"/>
      <c r="L74" s="432"/>
      <c r="M74" s="237"/>
      <c r="N74" s="238"/>
      <c r="O74" s="432"/>
      <c r="P74" s="237">
        <f t="shared" si="66"/>
        <v>9486</v>
      </c>
      <c r="Q74" s="241">
        <f t="shared" si="66"/>
        <v>8247</v>
      </c>
      <c r="R74" s="432"/>
      <c r="S74" s="240"/>
      <c r="T74" s="241"/>
      <c r="U74" s="214"/>
      <c r="V74" s="215"/>
      <c r="W74" s="215"/>
      <c r="X74" s="215"/>
      <c r="Y74" s="215"/>
      <c r="Z74" s="215"/>
      <c r="AA74" s="6"/>
      <c r="AB74" s="60"/>
      <c r="AC74" s="270" t="s">
        <v>197</v>
      </c>
      <c r="AD74" s="270"/>
      <c r="AE74" s="270"/>
      <c r="AP74" s="60"/>
      <c r="AQ74" s="270" t="s">
        <v>197</v>
      </c>
      <c r="AR74" s="270"/>
      <c r="AS74" s="270"/>
      <c r="BA74" s="10"/>
      <c r="BL74" s="162"/>
      <c r="BM74" s="162"/>
      <c r="BN74" s="10"/>
      <c r="BO74" s="134"/>
      <c r="BP74" s="230" t="s">
        <v>169</v>
      </c>
      <c r="BQ74" s="351"/>
      <c r="BR74" s="106"/>
      <c r="BS74" s="196"/>
      <c r="BT74" s="351"/>
      <c r="BU74" s="106"/>
      <c r="BV74" s="196"/>
      <c r="BW74" s="197"/>
      <c r="BX74" s="195"/>
      <c r="BY74" s="196"/>
      <c r="CA74" s="12"/>
      <c r="CB74" s="167">
        <v>1227</v>
      </c>
      <c r="CC74" s="232" t="s">
        <v>162</v>
      </c>
      <c r="CD74" s="233"/>
      <c r="CE74" s="234"/>
      <c r="CF74" s="234"/>
      <c r="CG74" s="235"/>
      <c r="CH74" s="162"/>
      <c r="CI74" s="162"/>
      <c r="CJ74" s="162"/>
      <c r="CK74" s="162"/>
    </row>
    <row r="75" spans="1:89" ht="15.75">
      <c r="A75" s="60"/>
      <c r="B75" s="371" t="s">
        <v>113</v>
      </c>
      <c r="C75" s="237">
        <v>7050</v>
      </c>
      <c r="D75" s="241">
        <v>6091</v>
      </c>
      <c r="E75" s="432">
        <v>184851</v>
      </c>
      <c r="F75" s="237">
        <v>193</v>
      </c>
      <c r="G75" s="241">
        <v>191</v>
      </c>
      <c r="H75" s="237">
        <v>6857</v>
      </c>
      <c r="I75" s="241">
        <v>5900</v>
      </c>
      <c r="J75" s="237"/>
      <c r="K75" s="241"/>
      <c r="L75" s="432"/>
      <c r="M75" s="237"/>
      <c r="N75" s="238"/>
      <c r="O75" s="432"/>
      <c r="P75" s="237">
        <f t="shared" si="66"/>
        <v>7050</v>
      </c>
      <c r="Q75" s="241">
        <f t="shared" si="66"/>
        <v>6091</v>
      </c>
      <c r="R75" s="432"/>
      <c r="S75" s="240"/>
      <c r="T75" s="241"/>
      <c r="U75" s="214"/>
      <c r="V75" s="215"/>
      <c r="W75" s="215"/>
      <c r="X75" s="215"/>
      <c r="Y75" s="215"/>
      <c r="Z75" s="215"/>
      <c r="AA75" s="6"/>
      <c r="AB75" s="60"/>
      <c r="AC75" s="177" t="s">
        <v>105</v>
      </c>
      <c r="AD75" s="178"/>
      <c r="AE75" s="179">
        <f aca="true" t="shared" si="67" ref="AE75:AF78">AG75+AI75+AK75+AM75</f>
        <v>0</v>
      </c>
      <c r="AF75" s="181">
        <f t="shared" si="67"/>
        <v>0</v>
      </c>
      <c r="AG75" s="336"/>
      <c r="AH75" s="337"/>
      <c r="AI75" s="338"/>
      <c r="AJ75" s="337"/>
      <c r="AK75" s="338"/>
      <c r="AL75" s="337"/>
      <c r="AM75" s="338"/>
      <c r="AN75" s="337"/>
      <c r="AO75" s="182"/>
      <c r="AP75" s="60"/>
      <c r="AQ75" s="339" t="s">
        <v>105</v>
      </c>
      <c r="AR75" s="340"/>
      <c r="AS75" s="179">
        <f aca="true" t="shared" si="68" ref="AS75:AT78">AE75</f>
        <v>0</v>
      </c>
      <c r="AT75" s="180">
        <f t="shared" si="68"/>
        <v>0</v>
      </c>
      <c r="AU75" s="186">
        <f aca="true" t="shared" si="69" ref="AU75:AV78">AS75</f>
        <v>0</v>
      </c>
      <c r="AV75" s="188">
        <f t="shared" si="69"/>
        <v>0</v>
      </c>
      <c r="AW75" s="338">
        <f>D140+T140</f>
        <v>0</v>
      </c>
      <c r="AX75" s="337"/>
      <c r="AY75" s="283" t="e">
        <f>AW75/AS75*100</f>
        <v>#DIV/0!</v>
      </c>
      <c r="AZ75" s="192" t="e">
        <f>AW75/AU75*100</f>
        <v>#DIV/0!</v>
      </c>
      <c r="BA75" s="10"/>
      <c r="BL75" s="162"/>
      <c r="BM75" s="162"/>
      <c r="BN75" s="10"/>
      <c r="BO75" s="134"/>
      <c r="BP75" s="447" t="s">
        <v>198</v>
      </c>
      <c r="BQ75" s="351"/>
      <c r="BR75" s="106"/>
      <c r="BS75" s="196"/>
      <c r="BT75" s="351"/>
      <c r="BU75" s="106"/>
      <c r="BV75" s="196"/>
      <c r="BW75" s="197"/>
      <c r="BX75" s="195"/>
      <c r="BY75" s="196"/>
      <c r="CA75" s="198"/>
      <c r="CB75" s="244"/>
      <c r="CC75" s="245" t="s">
        <v>163</v>
      </c>
      <c r="CD75" s="194">
        <f>D145</f>
        <v>73.5</v>
      </c>
      <c r="CE75" s="201">
        <f>D146</f>
        <v>5978</v>
      </c>
      <c r="CF75" s="201">
        <f>D147</f>
        <v>4691</v>
      </c>
      <c r="CG75" s="202">
        <f>D148</f>
        <v>865</v>
      </c>
      <c r="CH75" s="162"/>
      <c r="CI75" s="162"/>
      <c r="CJ75" s="162"/>
      <c r="CK75" s="162"/>
    </row>
    <row r="76" spans="1:89" ht="16.5" thickBot="1">
      <c r="A76" s="122"/>
      <c r="B76" s="373" t="s">
        <v>117</v>
      </c>
      <c r="C76" s="263">
        <v>1205</v>
      </c>
      <c r="D76" s="267">
        <v>1172</v>
      </c>
      <c r="E76" s="435">
        <v>163237</v>
      </c>
      <c r="F76" s="263">
        <v>3</v>
      </c>
      <c r="G76" s="267">
        <v>3</v>
      </c>
      <c r="H76" s="263">
        <v>1202</v>
      </c>
      <c r="I76" s="267">
        <v>1169</v>
      </c>
      <c r="J76" s="263"/>
      <c r="K76" s="267"/>
      <c r="L76" s="435"/>
      <c r="M76" s="263"/>
      <c r="N76" s="264"/>
      <c r="O76" s="435"/>
      <c r="P76" s="263">
        <f t="shared" si="66"/>
        <v>1205</v>
      </c>
      <c r="Q76" s="267">
        <f t="shared" si="66"/>
        <v>1172</v>
      </c>
      <c r="R76" s="435"/>
      <c r="S76" s="266"/>
      <c r="T76" s="267"/>
      <c r="U76" s="214"/>
      <c r="V76" s="215"/>
      <c r="W76" s="215"/>
      <c r="X76" s="215"/>
      <c r="Y76" s="215"/>
      <c r="Z76" s="215"/>
      <c r="AA76" s="6"/>
      <c r="AB76" s="60"/>
      <c r="AC76" s="216" t="s">
        <v>109</v>
      </c>
      <c r="AD76" s="217"/>
      <c r="AE76" s="218">
        <f t="shared" si="67"/>
        <v>0</v>
      </c>
      <c r="AF76" s="220">
        <f t="shared" si="67"/>
        <v>0</v>
      </c>
      <c r="AG76" s="343"/>
      <c r="AH76" s="344"/>
      <c r="AI76" s="345"/>
      <c r="AJ76" s="344"/>
      <c r="AK76" s="345"/>
      <c r="AL76" s="344"/>
      <c r="AM76" s="345"/>
      <c r="AN76" s="344"/>
      <c r="AO76" s="182"/>
      <c r="AP76" s="60"/>
      <c r="AQ76" s="346" t="s">
        <v>109</v>
      </c>
      <c r="AR76" s="347"/>
      <c r="AS76" s="218">
        <f t="shared" si="68"/>
        <v>0</v>
      </c>
      <c r="AT76" s="219">
        <f t="shared" si="68"/>
        <v>0</v>
      </c>
      <c r="AU76" s="223">
        <f t="shared" si="69"/>
        <v>0</v>
      </c>
      <c r="AV76" s="225">
        <f t="shared" si="69"/>
        <v>0</v>
      </c>
      <c r="AW76" s="345">
        <f>D141+T141</f>
        <v>0</v>
      </c>
      <c r="AX76" s="344"/>
      <c r="AY76" s="300" t="e">
        <f>AW76/AS76*100</f>
        <v>#DIV/0!</v>
      </c>
      <c r="AZ76" s="229" t="e">
        <f>AW76/AU76*100</f>
        <v>#DIV/0!</v>
      </c>
      <c r="BA76" s="10"/>
      <c r="BL76" s="162"/>
      <c r="BM76" s="162"/>
      <c r="BN76" s="10"/>
      <c r="BO76" s="448"/>
      <c r="BP76" s="449" t="s">
        <v>199</v>
      </c>
      <c r="BQ76" s="374"/>
      <c r="BR76" s="320"/>
      <c r="BS76" s="321"/>
      <c r="BT76" s="374"/>
      <c r="BU76" s="320"/>
      <c r="BV76" s="321"/>
      <c r="BW76" s="450"/>
      <c r="BX76" s="440"/>
      <c r="BY76" s="451"/>
      <c r="CA76" s="198"/>
      <c r="CB76" s="381">
        <v>1300</v>
      </c>
      <c r="CC76" s="382" t="s">
        <v>164</v>
      </c>
      <c r="CD76" s="233"/>
      <c r="CE76" s="234"/>
      <c r="CF76" s="234"/>
      <c r="CG76" s="235"/>
      <c r="CH76" s="162"/>
      <c r="CI76" s="162"/>
      <c r="CJ76" s="162"/>
      <c r="CK76" s="162"/>
    </row>
    <row r="77" spans="1:89" ht="16.5" thickBot="1">
      <c r="A77" s="60">
        <v>1220</v>
      </c>
      <c r="B77" s="452" t="s">
        <v>200</v>
      </c>
      <c r="C77" s="426"/>
      <c r="D77" s="426"/>
      <c r="E77" s="426"/>
      <c r="F77" s="1"/>
      <c r="G77" s="1"/>
      <c r="H77" s="427"/>
      <c r="I77" s="427"/>
      <c r="J77" s="427"/>
      <c r="K77" s="427"/>
      <c r="L77" s="427"/>
      <c r="M77" s="427"/>
      <c r="N77" s="427"/>
      <c r="O77" s="427"/>
      <c r="P77" s="427"/>
      <c r="Q77" s="427"/>
      <c r="R77" s="427"/>
      <c r="S77" s="427"/>
      <c r="T77" s="427"/>
      <c r="U77" s="214"/>
      <c r="V77" s="215"/>
      <c r="W77" s="215"/>
      <c r="X77" s="215"/>
      <c r="Y77" s="215"/>
      <c r="Z77" s="215"/>
      <c r="AA77" s="6"/>
      <c r="AB77" s="60"/>
      <c r="AC77" s="216" t="s">
        <v>113</v>
      </c>
      <c r="AD77" s="217"/>
      <c r="AE77" s="218">
        <f t="shared" si="67"/>
        <v>0</v>
      </c>
      <c r="AF77" s="220">
        <f t="shared" si="67"/>
        <v>0</v>
      </c>
      <c r="AG77" s="343"/>
      <c r="AH77" s="344"/>
      <c r="AI77" s="345"/>
      <c r="AJ77" s="344"/>
      <c r="AK77" s="345"/>
      <c r="AL77" s="344"/>
      <c r="AM77" s="345"/>
      <c r="AN77" s="344"/>
      <c r="AO77" s="182"/>
      <c r="AP77" s="60"/>
      <c r="AQ77" s="346" t="s">
        <v>113</v>
      </c>
      <c r="AR77" s="347"/>
      <c r="AS77" s="218">
        <f t="shared" si="68"/>
        <v>0</v>
      </c>
      <c r="AT77" s="219">
        <f t="shared" si="68"/>
        <v>0</v>
      </c>
      <c r="AU77" s="223">
        <f t="shared" si="69"/>
        <v>0</v>
      </c>
      <c r="AV77" s="225">
        <f t="shared" si="69"/>
        <v>0</v>
      </c>
      <c r="AW77" s="345">
        <f>D142+T142</f>
        <v>0</v>
      </c>
      <c r="AX77" s="344"/>
      <c r="AY77" s="300" t="e">
        <f>AW77/AS77*100</f>
        <v>#DIV/0!</v>
      </c>
      <c r="AZ77" s="229" t="e">
        <f>AW77/AU77*100</f>
        <v>#DIV/0!</v>
      </c>
      <c r="BA77" s="10"/>
      <c r="BL77" s="162"/>
      <c r="BM77" s="162"/>
      <c r="BN77" s="10"/>
      <c r="BP77" s="135"/>
      <c r="BQ77" s="162"/>
      <c r="BR77" s="162"/>
      <c r="BS77" s="131"/>
      <c r="BT77" s="162"/>
      <c r="BU77" s="162"/>
      <c r="BV77" s="131"/>
      <c r="CA77" s="198"/>
      <c r="CB77" s="383"/>
      <c r="CC77" s="384" t="s">
        <v>163</v>
      </c>
      <c r="CD77" s="310">
        <f>D156</f>
        <v>3</v>
      </c>
      <c r="CE77" s="310">
        <f>D157</f>
        <v>174</v>
      </c>
      <c r="CF77" s="310">
        <f>D158</f>
        <v>134</v>
      </c>
      <c r="CG77" s="385">
        <f>D159</f>
        <v>7</v>
      </c>
      <c r="CH77" s="433"/>
      <c r="CI77" s="433"/>
      <c r="CJ77" s="433"/>
      <c r="CK77" s="433"/>
    </row>
    <row r="78" spans="1:89" ht="16.5" thickBot="1">
      <c r="A78" s="60"/>
      <c r="B78" s="445" t="s">
        <v>201</v>
      </c>
      <c r="C78" s="426"/>
      <c r="D78" s="426"/>
      <c r="E78" s="426"/>
      <c r="F78" s="1"/>
      <c r="G78" s="1"/>
      <c r="H78" s="427"/>
      <c r="I78" s="427"/>
      <c r="J78" s="427"/>
      <c r="K78" s="427"/>
      <c r="L78" s="427"/>
      <c r="M78" s="427"/>
      <c r="N78" s="427"/>
      <c r="O78" s="427"/>
      <c r="P78" s="427"/>
      <c r="Q78" s="427"/>
      <c r="R78" s="427"/>
      <c r="S78" s="427"/>
      <c r="T78" s="427"/>
      <c r="U78" s="396"/>
      <c r="V78" s="397"/>
      <c r="W78" s="397"/>
      <c r="X78" s="397"/>
      <c r="Y78" s="397"/>
      <c r="Z78" s="397"/>
      <c r="AA78" s="6"/>
      <c r="AB78" s="60"/>
      <c r="AC78" s="247" t="s">
        <v>117</v>
      </c>
      <c r="AD78" s="248"/>
      <c r="AE78" s="249">
        <f t="shared" si="67"/>
        <v>0</v>
      </c>
      <c r="AF78" s="251">
        <f t="shared" si="67"/>
        <v>0</v>
      </c>
      <c r="AG78" s="352"/>
      <c r="AH78" s="353"/>
      <c r="AI78" s="354"/>
      <c r="AJ78" s="353"/>
      <c r="AK78" s="354"/>
      <c r="AL78" s="353"/>
      <c r="AM78" s="354"/>
      <c r="AN78" s="353"/>
      <c r="AO78" s="182"/>
      <c r="AP78" s="60"/>
      <c r="AQ78" s="355" t="s">
        <v>117</v>
      </c>
      <c r="AR78" s="356"/>
      <c r="AS78" s="249">
        <f t="shared" si="68"/>
        <v>0</v>
      </c>
      <c r="AT78" s="250">
        <f t="shared" si="68"/>
        <v>0</v>
      </c>
      <c r="AU78" s="254">
        <f t="shared" si="69"/>
        <v>0</v>
      </c>
      <c r="AV78" s="256">
        <f t="shared" si="69"/>
        <v>0</v>
      </c>
      <c r="AW78" s="354">
        <f>D143+T143</f>
        <v>0</v>
      </c>
      <c r="AX78" s="353"/>
      <c r="AY78" s="317" t="e">
        <f>AW78/AS78*100</f>
        <v>#DIV/0!</v>
      </c>
      <c r="AZ78" s="260" t="e">
        <f>AW78/AU78*100</f>
        <v>#DIV/0!</v>
      </c>
      <c r="BA78" s="10"/>
      <c r="BL78" s="372"/>
      <c r="BM78" s="372"/>
      <c r="BN78" s="10"/>
      <c r="BP78" s="135" t="s">
        <v>191</v>
      </c>
      <c r="BQ78" s="162"/>
      <c r="BR78" s="162"/>
      <c r="BS78" s="131"/>
      <c r="BT78" s="446" t="s">
        <v>192</v>
      </c>
      <c r="BU78" s="162"/>
      <c r="BV78" s="131"/>
      <c r="CA78" s="198"/>
      <c r="CB78" s="453"/>
      <c r="CC78" s="454" t="s">
        <v>202</v>
      </c>
      <c r="CD78" s="392">
        <f>D183-CD47</f>
        <v>0</v>
      </c>
      <c r="CE78" s="392">
        <f>D184-CE47</f>
        <v>0</v>
      </c>
      <c r="CF78" s="392">
        <f>D185-CF47</f>
        <v>0</v>
      </c>
      <c r="CG78" s="393">
        <f>D186-CG47</f>
        <v>0</v>
      </c>
      <c r="CH78" s="394"/>
      <c r="CI78" s="395"/>
      <c r="CJ78" s="395"/>
      <c r="CK78" s="395"/>
    </row>
    <row r="79" spans="1:79" ht="16.5" thickBot="1">
      <c r="A79" s="60"/>
      <c r="B79" s="429" t="s">
        <v>105</v>
      </c>
      <c r="C79" s="207">
        <f aca="true" t="shared" si="70" ref="C79:E82">C89+C115+C130+C135+C140+C145</f>
        <v>276.1</v>
      </c>
      <c r="D79" s="211">
        <f t="shared" si="70"/>
        <v>249.2</v>
      </c>
      <c r="E79" s="430"/>
      <c r="F79" s="207">
        <f aca="true" t="shared" si="71" ref="F79:K82">F89+F115+F130+F135+F140+F145</f>
        <v>36</v>
      </c>
      <c r="G79" s="211">
        <f>G89+G115+G130+G135+G140+G145</f>
        <v>36</v>
      </c>
      <c r="H79" s="207">
        <f t="shared" si="71"/>
        <v>240.2</v>
      </c>
      <c r="I79" s="211">
        <f t="shared" si="71"/>
        <v>213.2</v>
      </c>
      <c r="J79" s="207">
        <f t="shared" si="71"/>
        <v>0</v>
      </c>
      <c r="K79" s="211">
        <f t="shared" si="71"/>
        <v>0</v>
      </c>
      <c r="L79" s="430"/>
      <c r="M79" s="207">
        <f aca="true" t="shared" si="72" ref="M79:N82">M89+M115+M130+M135+M140+M145</f>
        <v>0</v>
      </c>
      <c r="N79" s="211">
        <f t="shared" si="72"/>
        <v>0</v>
      </c>
      <c r="O79" s="430"/>
      <c r="P79" s="207">
        <f aca="true" t="shared" si="73" ref="P79:Q82">C79+J79+M79</f>
        <v>276.1</v>
      </c>
      <c r="Q79" s="211">
        <f t="shared" si="73"/>
        <v>249.2</v>
      </c>
      <c r="R79" s="430"/>
      <c r="S79" s="207">
        <f aca="true" t="shared" si="74" ref="S79:T82">S89+S115+S130+S135+S140+S145</f>
        <v>0</v>
      </c>
      <c r="T79" s="211">
        <f t="shared" si="74"/>
        <v>0</v>
      </c>
      <c r="U79" s="214"/>
      <c r="V79" s="215"/>
      <c r="W79" s="215"/>
      <c r="X79" s="215"/>
      <c r="Y79" s="215"/>
      <c r="Z79" s="215"/>
      <c r="AA79" s="6"/>
      <c r="AB79" s="60"/>
      <c r="AC79" s="270" t="s">
        <v>203</v>
      </c>
      <c r="AD79" s="270"/>
      <c r="AE79" s="270"/>
      <c r="AP79" s="60"/>
      <c r="AQ79" s="270" t="s">
        <v>203</v>
      </c>
      <c r="AR79" s="270"/>
      <c r="AS79" s="270"/>
      <c r="BA79" s="10"/>
      <c r="BL79" s="162"/>
      <c r="BM79" s="162"/>
      <c r="BN79" s="10"/>
      <c r="BP79" s="135" t="s">
        <v>194</v>
      </c>
      <c r="BQ79" s="162"/>
      <c r="BR79" s="162"/>
      <c r="BS79" s="131"/>
      <c r="BT79" s="446" t="s">
        <v>195</v>
      </c>
      <c r="BU79" s="162"/>
      <c r="BV79" s="131"/>
      <c r="CA79" s="12"/>
    </row>
    <row r="80" spans="1:89" ht="16.5" thickBot="1">
      <c r="A80" s="60"/>
      <c r="B80" s="431" t="s">
        <v>109</v>
      </c>
      <c r="C80" s="237">
        <f t="shared" si="70"/>
        <v>67694</v>
      </c>
      <c r="D80" s="241">
        <f t="shared" si="70"/>
        <v>53892</v>
      </c>
      <c r="E80" s="432"/>
      <c r="F80" s="237">
        <f t="shared" si="71"/>
        <v>3032</v>
      </c>
      <c r="G80" s="241">
        <f>G90+G116+G131+G136+G141+G146</f>
        <v>3034</v>
      </c>
      <c r="H80" s="237">
        <f t="shared" si="71"/>
        <v>64662</v>
      </c>
      <c r="I80" s="241">
        <f>I90+I116+I131+I136+I141+I146</f>
        <v>50858</v>
      </c>
      <c r="J80" s="237">
        <f t="shared" si="71"/>
        <v>0</v>
      </c>
      <c r="K80" s="241">
        <f t="shared" si="71"/>
        <v>0</v>
      </c>
      <c r="L80" s="432"/>
      <c r="M80" s="237">
        <f t="shared" si="72"/>
        <v>0</v>
      </c>
      <c r="N80" s="241">
        <f t="shared" si="72"/>
        <v>0</v>
      </c>
      <c r="O80" s="432"/>
      <c r="P80" s="237">
        <f t="shared" si="73"/>
        <v>67694</v>
      </c>
      <c r="Q80" s="241">
        <f t="shared" si="73"/>
        <v>53892</v>
      </c>
      <c r="R80" s="432"/>
      <c r="S80" s="237">
        <f t="shared" si="74"/>
        <v>0</v>
      </c>
      <c r="T80" s="241">
        <f t="shared" si="74"/>
        <v>0</v>
      </c>
      <c r="U80" s="214"/>
      <c r="V80" s="215"/>
      <c r="W80" s="215"/>
      <c r="X80" s="215"/>
      <c r="Y80" s="215"/>
      <c r="Z80" s="215"/>
      <c r="AA80" s="6"/>
      <c r="AB80" s="60"/>
      <c r="AC80" s="177" t="s">
        <v>105</v>
      </c>
      <c r="AD80" s="178"/>
      <c r="AE80" s="179">
        <f aca="true" t="shared" si="75" ref="AE80:AF83">AG80+AI80+AK80+AM80</f>
        <v>0</v>
      </c>
      <c r="AF80" s="181">
        <f t="shared" si="75"/>
        <v>0</v>
      </c>
      <c r="AG80" s="336"/>
      <c r="AH80" s="337"/>
      <c r="AI80" s="338"/>
      <c r="AJ80" s="337"/>
      <c r="AK80" s="338"/>
      <c r="AL80" s="337"/>
      <c r="AM80" s="338"/>
      <c r="AN80" s="337"/>
      <c r="AO80" s="182"/>
      <c r="AP80" s="60"/>
      <c r="AQ80" s="339" t="s">
        <v>105</v>
      </c>
      <c r="AR80" s="340"/>
      <c r="AS80" s="179">
        <f aca="true" t="shared" si="76" ref="AS80:AT83">AE80</f>
        <v>0</v>
      </c>
      <c r="AT80" s="180">
        <f t="shared" si="76"/>
        <v>0</v>
      </c>
      <c r="AU80" s="186">
        <f aca="true" t="shared" si="77" ref="AU80:AV83">AS80</f>
        <v>0</v>
      </c>
      <c r="AV80" s="188">
        <f t="shared" si="77"/>
        <v>0</v>
      </c>
      <c r="AW80" s="338">
        <f>D145+T145</f>
        <v>73.5</v>
      </c>
      <c r="AX80" s="337"/>
      <c r="AY80" s="283" t="e">
        <f>AW80/AS80*100</f>
        <v>#DIV/0!</v>
      </c>
      <c r="AZ80" s="192" t="e">
        <f>AW80/AU80*100</f>
        <v>#DIV/0!</v>
      </c>
      <c r="BA80" s="10"/>
      <c r="BL80" s="10"/>
      <c r="BM80" s="10"/>
      <c r="BN80" s="10"/>
      <c r="BP80" s="135"/>
      <c r="BQ80" s="162"/>
      <c r="BR80" s="162"/>
      <c r="BS80" s="131"/>
      <c r="BT80" s="446"/>
      <c r="BU80" s="162"/>
      <c r="BV80" s="131"/>
      <c r="CA80" s="198"/>
      <c r="CB80" s="414" t="s">
        <v>9</v>
      </c>
      <c r="CC80" s="415" t="s">
        <v>204</v>
      </c>
      <c r="CD80" s="19"/>
      <c r="CE80" s="19"/>
      <c r="CF80" s="19"/>
      <c r="CG80" s="20"/>
      <c r="CH80" s="15"/>
      <c r="CI80" s="15"/>
      <c r="CJ80" s="15"/>
      <c r="CK80" s="15"/>
    </row>
    <row r="81" spans="1:89" ht="15.75">
      <c r="A81" s="60"/>
      <c r="B81" s="431" t="s">
        <v>113</v>
      </c>
      <c r="C81" s="237">
        <f t="shared" si="70"/>
        <v>54099</v>
      </c>
      <c r="D81" s="241">
        <f t="shared" si="70"/>
        <v>43056</v>
      </c>
      <c r="E81" s="241">
        <f>E91+E117+E132+E137+E142+E147</f>
        <v>1870039</v>
      </c>
      <c r="F81" s="237">
        <f t="shared" si="71"/>
        <v>2421</v>
      </c>
      <c r="G81" s="241">
        <f t="shared" si="71"/>
        <v>2419</v>
      </c>
      <c r="H81" s="237">
        <f t="shared" si="71"/>
        <v>51678</v>
      </c>
      <c r="I81" s="241">
        <f t="shared" si="71"/>
        <v>40637</v>
      </c>
      <c r="J81" s="237">
        <f t="shared" si="71"/>
        <v>0</v>
      </c>
      <c r="K81" s="241">
        <f t="shared" si="71"/>
        <v>0</v>
      </c>
      <c r="L81" s="432"/>
      <c r="M81" s="237">
        <f t="shared" si="72"/>
        <v>0</v>
      </c>
      <c r="N81" s="241">
        <f t="shared" si="72"/>
        <v>0</v>
      </c>
      <c r="O81" s="432"/>
      <c r="P81" s="237">
        <f t="shared" si="73"/>
        <v>54099</v>
      </c>
      <c r="Q81" s="241">
        <f t="shared" si="73"/>
        <v>43056</v>
      </c>
      <c r="R81" s="432"/>
      <c r="S81" s="237">
        <f t="shared" si="74"/>
        <v>0</v>
      </c>
      <c r="T81" s="241">
        <f t="shared" si="74"/>
        <v>0</v>
      </c>
      <c r="U81" s="214"/>
      <c r="V81" s="215"/>
      <c r="W81" s="215"/>
      <c r="X81" s="215"/>
      <c r="Y81" s="215"/>
      <c r="Z81" s="215"/>
      <c r="AA81" s="6"/>
      <c r="AB81" s="60"/>
      <c r="AC81" s="216" t="s">
        <v>109</v>
      </c>
      <c r="AD81" s="217"/>
      <c r="AE81" s="218">
        <f t="shared" si="75"/>
        <v>0</v>
      </c>
      <c r="AF81" s="220">
        <f t="shared" si="75"/>
        <v>0</v>
      </c>
      <c r="AG81" s="343"/>
      <c r="AH81" s="344"/>
      <c r="AI81" s="345"/>
      <c r="AJ81" s="344"/>
      <c r="AK81" s="345"/>
      <c r="AL81" s="344"/>
      <c r="AM81" s="345"/>
      <c r="AN81" s="344"/>
      <c r="AO81" s="182"/>
      <c r="AP81" s="60"/>
      <c r="AQ81" s="346" t="s">
        <v>109</v>
      </c>
      <c r="AR81" s="347"/>
      <c r="AS81" s="218">
        <f t="shared" si="76"/>
        <v>0</v>
      </c>
      <c r="AT81" s="219">
        <f t="shared" si="76"/>
        <v>0</v>
      </c>
      <c r="AU81" s="223">
        <f t="shared" si="77"/>
        <v>0</v>
      </c>
      <c r="AV81" s="225">
        <f t="shared" si="77"/>
        <v>0</v>
      </c>
      <c r="AW81" s="345">
        <f>D146+T146</f>
        <v>5978</v>
      </c>
      <c r="AX81" s="344"/>
      <c r="AY81" s="300" t="e">
        <f>AW81/AS81*100</f>
        <v>#DIV/0!</v>
      </c>
      <c r="AZ81" s="229" t="e">
        <f>AW81/AU81*100</f>
        <v>#DIV/0!</v>
      </c>
      <c r="BA81" s="10"/>
      <c r="BL81" s="10"/>
      <c r="BM81" s="10"/>
      <c r="BN81" s="10"/>
      <c r="BP81" s="135"/>
      <c r="BQ81" s="162"/>
      <c r="BR81" s="162"/>
      <c r="BS81" s="131"/>
      <c r="BT81" s="162"/>
      <c r="BU81" s="162"/>
      <c r="BV81" s="131"/>
      <c r="CA81" s="198"/>
      <c r="CB81" s="22"/>
      <c r="CC81" s="22"/>
      <c r="CD81" s="23" t="s">
        <v>17</v>
      </c>
      <c r="CE81" s="23" t="s">
        <v>18</v>
      </c>
      <c r="CF81" s="24" t="s">
        <v>19</v>
      </c>
      <c r="CG81" s="25"/>
      <c r="CH81" s="15"/>
      <c r="CI81" s="15"/>
      <c r="CJ81" s="15"/>
      <c r="CK81" s="15"/>
    </row>
    <row r="82" spans="1:87" ht="16.5" thickBot="1">
      <c r="A82" s="60"/>
      <c r="B82" s="434" t="s">
        <v>117</v>
      </c>
      <c r="C82" s="263">
        <f t="shared" si="70"/>
        <v>20728</v>
      </c>
      <c r="D82" s="267">
        <f t="shared" si="70"/>
        <v>18116</v>
      </c>
      <c r="E82" s="267">
        <f t="shared" si="70"/>
        <v>1778235</v>
      </c>
      <c r="F82" s="263">
        <f t="shared" si="71"/>
        <v>95</v>
      </c>
      <c r="G82" s="267">
        <f t="shared" si="71"/>
        <v>106</v>
      </c>
      <c r="H82" s="263">
        <f t="shared" si="71"/>
        <v>20633</v>
      </c>
      <c r="I82" s="267">
        <f t="shared" si="71"/>
        <v>18010</v>
      </c>
      <c r="J82" s="263">
        <f t="shared" si="71"/>
        <v>0</v>
      </c>
      <c r="K82" s="267">
        <f t="shared" si="71"/>
        <v>0</v>
      </c>
      <c r="L82" s="435"/>
      <c r="M82" s="263">
        <f t="shared" si="72"/>
        <v>0</v>
      </c>
      <c r="N82" s="267">
        <f t="shared" si="72"/>
        <v>0</v>
      </c>
      <c r="O82" s="435"/>
      <c r="P82" s="263">
        <f t="shared" si="73"/>
        <v>20728</v>
      </c>
      <c r="Q82" s="267">
        <f t="shared" si="73"/>
        <v>18116</v>
      </c>
      <c r="R82" s="435"/>
      <c r="S82" s="263">
        <f t="shared" si="74"/>
        <v>0</v>
      </c>
      <c r="T82" s="267">
        <f t="shared" si="74"/>
        <v>0</v>
      </c>
      <c r="U82" s="214"/>
      <c r="V82" s="215"/>
      <c r="W82" s="215"/>
      <c r="X82" s="215"/>
      <c r="Y82" s="215"/>
      <c r="Z82" s="215"/>
      <c r="AA82" s="6"/>
      <c r="AB82" s="60"/>
      <c r="AC82" s="216" t="s">
        <v>113</v>
      </c>
      <c r="AD82" s="217"/>
      <c r="AE82" s="218">
        <f t="shared" si="75"/>
        <v>0</v>
      </c>
      <c r="AF82" s="220">
        <f t="shared" si="75"/>
        <v>0</v>
      </c>
      <c r="AG82" s="343"/>
      <c r="AH82" s="344"/>
      <c r="AI82" s="345"/>
      <c r="AJ82" s="344"/>
      <c r="AK82" s="345"/>
      <c r="AL82" s="344"/>
      <c r="AM82" s="345"/>
      <c r="AN82" s="344"/>
      <c r="AO82" s="182"/>
      <c r="AP82" s="60"/>
      <c r="AQ82" s="346" t="s">
        <v>113</v>
      </c>
      <c r="AR82" s="347"/>
      <c r="AS82" s="218">
        <f t="shared" si="76"/>
        <v>0</v>
      </c>
      <c r="AT82" s="219">
        <f t="shared" si="76"/>
        <v>0</v>
      </c>
      <c r="AU82" s="223">
        <f t="shared" si="77"/>
        <v>0</v>
      </c>
      <c r="AV82" s="225">
        <f t="shared" si="77"/>
        <v>0</v>
      </c>
      <c r="AW82" s="345">
        <f>D147+T147</f>
        <v>4691</v>
      </c>
      <c r="AX82" s="344"/>
      <c r="AY82" s="300" t="e">
        <f>AW82/AS82*100</f>
        <v>#DIV/0!</v>
      </c>
      <c r="AZ82" s="229" t="e">
        <f>AW82/AU82*100</f>
        <v>#DIV/0!</v>
      </c>
      <c r="BA82" s="10"/>
      <c r="BP82" s="135"/>
      <c r="BQ82" s="162"/>
      <c r="BR82" s="162"/>
      <c r="BS82" s="131"/>
      <c r="BT82" s="162"/>
      <c r="BU82" s="162"/>
      <c r="BV82" s="131"/>
      <c r="CA82" s="198"/>
      <c r="CB82" s="55" t="s">
        <v>11</v>
      </c>
      <c r="CC82" s="56"/>
      <c r="CD82" s="57" t="s">
        <v>33</v>
      </c>
      <c r="CE82" s="57" t="s">
        <v>34</v>
      </c>
      <c r="CF82" s="58" t="s">
        <v>35</v>
      </c>
      <c r="CG82" s="59" t="s">
        <v>36</v>
      </c>
      <c r="CH82" s="162"/>
      <c r="CI82" s="162"/>
    </row>
    <row r="83" spans="1:89" ht="16.5" thickBot="1">
      <c r="A83" s="60"/>
      <c r="B83" s="274" t="s">
        <v>123</v>
      </c>
      <c r="C83" s="436"/>
      <c r="D83" s="436"/>
      <c r="E83" s="436"/>
      <c r="F83" s="455"/>
      <c r="G83" s="455"/>
      <c r="H83" s="456"/>
      <c r="I83" s="456"/>
      <c r="J83" s="456"/>
      <c r="K83" s="456"/>
      <c r="L83" s="456"/>
      <c r="M83" s="456"/>
      <c r="N83" s="456"/>
      <c r="O83" s="456"/>
      <c r="P83" s="456"/>
      <c r="Q83" s="456"/>
      <c r="R83" s="456"/>
      <c r="S83" s="456"/>
      <c r="T83" s="456"/>
      <c r="U83" s="428"/>
      <c r="V83" s="182"/>
      <c r="W83" s="182"/>
      <c r="X83" s="182"/>
      <c r="Y83" s="182"/>
      <c r="Z83" s="182"/>
      <c r="AA83" s="6"/>
      <c r="AB83" s="122"/>
      <c r="AC83" s="247" t="s">
        <v>117</v>
      </c>
      <c r="AD83" s="248"/>
      <c r="AE83" s="249">
        <f t="shared" si="75"/>
        <v>0</v>
      </c>
      <c r="AF83" s="251">
        <f t="shared" si="75"/>
        <v>0</v>
      </c>
      <c r="AG83" s="352"/>
      <c r="AH83" s="353"/>
      <c r="AI83" s="354"/>
      <c r="AJ83" s="353"/>
      <c r="AK83" s="354"/>
      <c r="AL83" s="353"/>
      <c r="AM83" s="354"/>
      <c r="AN83" s="353"/>
      <c r="AO83" s="182"/>
      <c r="AP83" s="122"/>
      <c r="AQ83" s="355" t="s">
        <v>117</v>
      </c>
      <c r="AR83" s="356"/>
      <c r="AS83" s="249">
        <f t="shared" si="76"/>
        <v>0</v>
      </c>
      <c r="AT83" s="250">
        <f t="shared" si="76"/>
        <v>0</v>
      </c>
      <c r="AU83" s="254">
        <f t="shared" si="77"/>
        <v>0</v>
      </c>
      <c r="AV83" s="256">
        <f t="shared" si="77"/>
        <v>0</v>
      </c>
      <c r="AW83" s="354">
        <f>D148+T148</f>
        <v>865</v>
      </c>
      <c r="AX83" s="353"/>
      <c r="AY83" s="317" t="e">
        <f>AW83/AS83*100</f>
        <v>#DIV/0!</v>
      </c>
      <c r="AZ83" s="260" t="e">
        <f>AW83/AU83*100</f>
        <v>#DIV/0!</v>
      </c>
      <c r="BA83" s="10"/>
      <c r="BP83" s="135"/>
      <c r="BQ83" s="162"/>
      <c r="BR83" s="162"/>
      <c r="BS83" s="131"/>
      <c r="BT83" s="162"/>
      <c r="BU83" s="162"/>
      <c r="BV83" s="131"/>
      <c r="CA83" s="198"/>
      <c r="CB83" s="55" t="s">
        <v>27</v>
      </c>
      <c r="CC83" s="56"/>
      <c r="CD83" s="57"/>
      <c r="CE83" s="57" t="s">
        <v>64</v>
      </c>
      <c r="CF83" s="77"/>
      <c r="CG83" s="78" t="s">
        <v>53</v>
      </c>
      <c r="CH83" s="162"/>
      <c r="CI83" s="162"/>
      <c r="CJ83" s="162"/>
      <c r="CK83" s="162"/>
    </row>
    <row r="84" spans="1:89" ht="16.5" thickBot="1">
      <c r="A84" s="60"/>
      <c r="B84" s="287" t="s">
        <v>105</v>
      </c>
      <c r="C84" s="288">
        <v>18.3</v>
      </c>
      <c r="D84" s="291">
        <v>18.3</v>
      </c>
      <c r="E84" s="379"/>
      <c r="F84" s="288"/>
      <c r="G84" s="291"/>
      <c r="H84" s="288">
        <v>18.3</v>
      </c>
      <c r="I84" s="291">
        <v>18.3</v>
      </c>
      <c r="J84" s="288"/>
      <c r="K84" s="291"/>
      <c r="L84" s="379"/>
      <c r="M84" s="288"/>
      <c r="N84" s="289"/>
      <c r="O84" s="379"/>
      <c r="P84" s="288">
        <f aca="true" t="shared" si="78" ref="P84:Q87">C84+J84+M84</f>
        <v>18.3</v>
      </c>
      <c r="Q84" s="291">
        <f t="shared" si="78"/>
        <v>18.3</v>
      </c>
      <c r="R84" s="379"/>
      <c r="S84" s="210"/>
      <c r="T84" s="211"/>
      <c r="U84" s="214"/>
      <c r="V84" s="215"/>
      <c r="W84" s="215"/>
      <c r="X84" s="215"/>
      <c r="Y84" s="215"/>
      <c r="Z84" s="215"/>
      <c r="AA84" s="6"/>
      <c r="AB84" s="172"/>
      <c r="AC84" s="270" t="s">
        <v>205</v>
      </c>
      <c r="AD84" s="270"/>
      <c r="AE84" s="270"/>
      <c r="AP84" s="172"/>
      <c r="AQ84" s="270" t="s">
        <v>205</v>
      </c>
      <c r="AR84" s="270"/>
      <c r="AS84" s="270"/>
      <c r="BA84" s="10"/>
      <c r="CA84" s="12"/>
      <c r="CB84" s="94"/>
      <c r="CC84" s="56"/>
      <c r="CD84" s="57"/>
      <c r="CE84" s="57"/>
      <c r="CF84" s="77"/>
      <c r="CG84" s="78"/>
      <c r="CH84" s="162"/>
      <c r="CI84" s="162"/>
      <c r="CJ84" s="162"/>
      <c r="CK84" s="162"/>
    </row>
    <row r="85" spans="1:89" ht="16.5" thickBot="1">
      <c r="A85" s="60"/>
      <c r="B85" s="303" t="s">
        <v>109</v>
      </c>
      <c r="C85" s="304">
        <v>6841</v>
      </c>
      <c r="D85" s="307">
        <v>6770</v>
      </c>
      <c r="E85" s="380"/>
      <c r="F85" s="304"/>
      <c r="G85" s="307"/>
      <c r="H85" s="304">
        <v>6841</v>
      </c>
      <c r="I85" s="307">
        <v>6770</v>
      </c>
      <c r="J85" s="304"/>
      <c r="K85" s="307"/>
      <c r="L85" s="380"/>
      <c r="M85" s="304"/>
      <c r="N85" s="305"/>
      <c r="O85" s="380"/>
      <c r="P85" s="304">
        <f t="shared" si="78"/>
        <v>6841</v>
      </c>
      <c r="Q85" s="307">
        <f t="shared" si="78"/>
        <v>6770</v>
      </c>
      <c r="R85" s="380"/>
      <c r="S85" s="240"/>
      <c r="T85" s="241"/>
      <c r="U85" s="214"/>
      <c r="V85" s="215"/>
      <c r="W85" s="215"/>
      <c r="X85" s="215"/>
      <c r="Y85" s="215"/>
      <c r="Z85" s="215"/>
      <c r="AA85" s="6"/>
      <c r="AB85" s="60"/>
      <c r="AC85" s="178" t="s">
        <v>105</v>
      </c>
      <c r="AD85" s="178"/>
      <c r="AE85" s="179">
        <f aca="true" t="shared" si="79" ref="AE85:AF88">AG85+AI85+AK85+AM85</f>
        <v>0</v>
      </c>
      <c r="AF85" s="181">
        <f t="shared" si="79"/>
        <v>0</v>
      </c>
      <c r="AG85" s="336"/>
      <c r="AH85" s="337"/>
      <c r="AI85" s="338"/>
      <c r="AJ85" s="337"/>
      <c r="AK85" s="338"/>
      <c r="AL85" s="337"/>
      <c r="AM85" s="338"/>
      <c r="AN85" s="337"/>
      <c r="AO85" s="182"/>
      <c r="AP85" s="60"/>
      <c r="AQ85" s="399" t="s">
        <v>105</v>
      </c>
      <c r="AR85" s="399"/>
      <c r="AS85" s="400">
        <f aca="true" t="shared" si="80" ref="AS85:AT88">AE85</f>
        <v>0</v>
      </c>
      <c r="AT85" s="401">
        <f t="shared" si="80"/>
        <v>0</v>
      </c>
      <c r="AU85" s="186">
        <f aca="true" t="shared" si="81" ref="AU85:AV88">AS85</f>
        <v>0</v>
      </c>
      <c r="AV85" s="188">
        <f t="shared" si="81"/>
        <v>0</v>
      </c>
      <c r="AW85" s="402">
        <f>D156+T156</f>
        <v>3</v>
      </c>
      <c r="AX85" s="403"/>
      <c r="AY85" s="404" t="e">
        <f>AW85/AS85*100</f>
        <v>#DIV/0!</v>
      </c>
      <c r="AZ85" s="405" t="e">
        <f>AW85/AU85*100</f>
        <v>#DIV/0!</v>
      </c>
      <c r="BA85" s="10"/>
      <c r="BP85" s="11" t="s">
        <v>206</v>
      </c>
      <c r="CA85" s="198"/>
      <c r="CB85" s="114" t="s">
        <v>92</v>
      </c>
      <c r="CC85" s="114" t="s">
        <v>93</v>
      </c>
      <c r="CD85" s="115">
        <v>1</v>
      </c>
      <c r="CE85" s="115">
        <v>2</v>
      </c>
      <c r="CF85" s="116">
        <v>3</v>
      </c>
      <c r="CG85" s="117">
        <v>4</v>
      </c>
      <c r="CH85" s="390"/>
      <c r="CI85" s="390"/>
      <c r="CJ85" s="390"/>
      <c r="CK85" s="390"/>
    </row>
    <row r="86" spans="1:89" ht="16.5" thickBot="1">
      <c r="A86" s="60"/>
      <c r="B86" s="303" t="s">
        <v>113</v>
      </c>
      <c r="C86" s="304">
        <v>5607</v>
      </c>
      <c r="D86" s="307">
        <v>5473</v>
      </c>
      <c r="E86" s="380"/>
      <c r="F86" s="304"/>
      <c r="G86" s="307"/>
      <c r="H86" s="304">
        <v>5607</v>
      </c>
      <c r="I86" s="307">
        <v>5473</v>
      </c>
      <c r="J86" s="304"/>
      <c r="K86" s="307"/>
      <c r="L86" s="380"/>
      <c r="M86" s="304"/>
      <c r="N86" s="305"/>
      <c r="O86" s="380"/>
      <c r="P86" s="304">
        <f t="shared" si="78"/>
        <v>5607</v>
      </c>
      <c r="Q86" s="307">
        <f t="shared" si="78"/>
        <v>5473</v>
      </c>
      <c r="R86" s="380"/>
      <c r="S86" s="240"/>
      <c r="T86" s="241"/>
      <c r="U86" s="214"/>
      <c r="V86" s="215"/>
      <c r="W86" s="215"/>
      <c r="X86" s="215"/>
      <c r="Y86" s="215"/>
      <c r="Z86" s="215"/>
      <c r="AA86" s="6"/>
      <c r="AB86" s="60">
        <v>3</v>
      </c>
      <c r="AC86" s="217" t="s">
        <v>109</v>
      </c>
      <c r="AD86" s="217"/>
      <c r="AE86" s="218">
        <f t="shared" si="79"/>
        <v>0</v>
      </c>
      <c r="AF86" s="220">
        <f t="shared" si="79"/>
        <v>0</v>
      </c>
      <c r="AG86" s="343"/>
      <c r="AH86" s="344"/>
      <c r="AI86" s="345"/>
      <c r="AJ86" s="344"/>
      <c r="AK86" s="345"/>
      <c r="AL86" s="344"/>
      <c r="AM86" s="345"/>
      <c r="AN86" s="344"/>
      <c r="AO86" s="182"/>
      <c r="AP86" s="60">
        <v>3</v>
      </c>
      <c r="AQ86" s="407" t="s">
        <v>109</v>
      </c>
      <c r="AR86" s="407"/>
      <c r="AS86" s="408">
        <f t="shared" si="80"/>
        <v>0</v>
      </c>
      <c r="AT86" s="409">
        <f t="shared" si="80"/>
        <v>0</v>
      </c>
      <c r="AU86" s="223">
        <f t="shared" si="81"/>
        <v>0</v>
      </c>
      <c r="AV86" s="225">
        <f t="shared" si="81"/>
        <v>0</v>
      </c>
      <c r="AW86" s="410">
        <f>D157+T157</f>
        <v>174</v>
      </c>
      <c r="AX86" s="411"/>
      <c r="AY86" s="412" t="e">
        <f>AW86/AS86*100</f>
        <v>#DIV/0!</v>
      </c>
      <c r="AZ86" s="413" t="e">
        <f>AW86/AU86*100</f>
        <v>#DIV/0!</v>
      </c>
      <c r="BA86" s="10"/>
      <c r="BP86" s="11" t="s">
        <v>207</v>
      </c>
      <c r="CA86" s="198"/>
      <c r="CB86" s="141">
        <v>1000</v>
      </c>
      <c r="CC86" s="142" t="s">
        <v>100</v>
      </c>
      <c r="CD86" s="143">
        <f>CD88+CD95+CD116</f>
        <v>0</v>
      </c>
      <c r="CE86" s="144">
        <f>CE88+CE95+CE116</f>
        <v>0</v>
      </c>
      <c r="CF86" s="144">
        <f>CF88+CF95+CF116</f>
        <v>0</v>
      </c>
      <c r="CG86" s="145">
        <f>CG88+CG95+CG116</f>
        <v>0</v>
      </c>
      <c r="CH86" s="390"/>
      <c r="CI86" s="390"/>
      <c r="CJ86" s="390"/>
      <c r="CK86" s="390"/>
    </row>
    <row r="87" spans="1:89" ht="16.5" thickBot="1">
      <c r="A87" s="60"/>
      <c r="B87" s="323" t="s">
        <v>117</v>
      </c>
      <c r="C87" s="324">
        <v>1506</v>
      </c>
      <c r="D87" s="327">
        <v>1960</v>
      </c>
      <c r="E87" s="389"/>
      <c r="F87" s="324"/>
      <c r="G87" s="327"/>
      <c r="H87" s="324">
        <v>1506</v>
      </c>
      <c r="I87" s="327">
        <v>1960</v>
      </c>
      <c r="J87" s="324"/>
      <c r="K87" s="327"/>
      <c r="L87" s="389"/>
      <c r="M87" s="324"/>
      <c r="N87" s="325"/>
      <c r="O87" s="389"/>
      <c r="P87" s="324">
        <f t="shared" si="78"/>
        <v>1506</v>
      </c>
      <c r="Q87" s="327">
        <f t="shared" si="78"/>
        <v>1960</v>
      </c>
      <c r="R87" s="389"/>
      <c r="S87" s="266"/>
      <c r="T87" s="267"/>
      <c r="U87" s="214"/>
      <c r="V87" s="215"/>
      <c r="W87" s="215"/>
      <c r="X87" s="215"/>
      <c r="Y87" s="215"/>
      <c r="Z87" s="215"/>
      <c r="AA87" s="6"/>
      <c r="AB87" s="60"/>
      <c r="AC87" s="217" t="s">
        <v>113</v>
      </c>
      <c r="AD87" s="217"/>
      <c r="AE87" s="218">
        <f t="shared" si="79"/>
        <v>0</v>
      </c>
      <c r="AF87" s="220">
        <f t="shared" si="79"/>
        <v>0</v>
      </c>
      <c r="AG87" s="343"/>
      <c r="AH87" s="344"/>
      <c r="AI87" s="345"/>
      <c r="AJ87" s="344"/>
      <c r="AK87" s="345"/>
      <c r="AL87" s="344"/>
      <c r="AM87" s="345"/>
      <c r="AN87" s="344"/>
      <c r="AO87" s="182"/>
      <c r="AP87" s="60"/>
      <c r="AQ87" s="407" t="s">
        <v>113</v>
      </c>
      <c r="AR87" s="407"/>
      <c r="AS87" s="408">
        <f t="shared" si="80"/>
        <v>0</v>
      </c>
      <c r="AT87" s="409">
        <f t="shared" si="80"/>
        <v>0</v>
      </c>
      <c r="AU87" s="223">
        <f t="shared" si="81"/>
        <v>0</v>
      </c>
      <c r="AV87" s="225">
        <f t="shared" si="81"/>
        <v>0</v>
      </c>
      <c r="AW87" s="410">
        <f>D158+T158</f>
        <v>134</v>
      </c>
      <c r="AX87" s="411"/>
      <c r="AY87" s="412" t="e">
        <f>AW87/AS87*100</f>
        <v>#DIV/0!</v>
      </c>
      <c r="AZ87" s="413" t="e">
        <f>AW87/AU87*100</f>
        <v>#DIV/0!</v>
      </c>
      <c r="BA87" s="10"/>
      <c r="BO87" s="16"/>
      <c r="BP87" s="16"/>
      <c r="BQ87" s="19"/>
      <c r="BR87" s="21" t="s">
        <v>14</v>
      </c>
      <c r="BS87" s="20"/>
      <c r="BT87" s="17"/>
      <c r="BU87" s="21" t="s">
        <v>15</v>
      </c>
      <c r="BV87" s="19"/>
      <c r="BW87" s="17"/>
      <c r="BX87" s="21" t="s">
        <v>16</v>
      </c>
      <c r="BY87" s="20"/>
      <c r="CA87" s="198"/>
      <c r="CB87" s="167"/>
      <c r="CC87" s="168" t="s">
        <v>23</v>
      </c>
      <c r="CD87" s="169"/>
      <c r="CE87" s="170"/>
      <c r="CF87" s="170"/>
      <c r="CG87" s="171"/>
      <c r="CH87" s="162"/>
      <c r="CI87" s="162"/>
      <c r="CJ87" s="162"/>
      <c r="CK87" s="162"/>
    </row>
    <row r="88" spans="1:89" ht="16.5" thickBot="1">
      <c r="A88" s="60"/>
      <c r="B88" s="445" t="s">
        <v>208</v>
      </c>
      <c r="C88" s="426"/>
      <c r="D88" s="426"/>
      <c r="E88" s="426"/>
      <c r="F88" s="426"/>
      <c r="G88" s="426"/>
      <c r="H88" s="426"/>
      <c r="I88" s="426"/>
      <c r="J88" s="426"/>
      <c r="K88" s="426"/>
      <c r="L88" s="426"/>
      <c r="M88" s="426"/>
      <c r="N88" s="426"/>
      <c r="O88" s="426"/>
      <c r="P88" s="426"/>
      <c r="Q88" s="426"/>
      <c r="R88" s="426"/>
      <c r="S88" s="426"/>
      <c r="T88" s="426"/>
      <c r="U88" s="396"/>
      <c r="V88" s="397"/>
      <c r="W88" s="397"/>
      <c r="X88" s="397"/>
      <c r="Y88" s="397"/>
      <c r="Z88" s="397"/>
      <c r="AA88" s="6"/>
      <c r="AB88" s="122"/>
      <c r="AC88" s="248" t="s">
        <v>117</v>
      </c>
      <c r="AD88" s="248"/>
      <c r="AE88" s="249">
        <f t="shared" si="79"/>
        <v>0</v>
      </c>
      <c r="AF88" s="251">
        <f t="shared" si="79"/>
        <v>0</v>
      </c>
      <c r="AG88" s="352"/>
      <c r="AH88" s="353"/>
      <c r="AI88" s="354"/>
      <c r="AJ88" s="353"/>
      <c r="AK88" s="354"/>
      <c r="AL88" s="353"/>
      <c r="AM88" s="354"/>
      <c r="AN88" s="353"/>
      <c r="AO88" s="182"/>
      <c r="AP88" s="122"/>
      <c r="AQ88" s="417" t="s">
        <v>117</v>
      </c>
      <c r="AR88" s="417"/>
      <c r="AS88" s="418">
        <f t="shared" si="80"/>
        <v>0</v>
      </c>
      <c r="AT88" s="419">
        <f t="shared" si="80"/>
        <v>0</v>
      </c>
      <c r="AU88" s="254">
        <f t="shared" si="81"/>
        <v>0</v>
      </c>
      <c r="AV88" s="256">
        <f t="shared" si="81"/>
        <v>0</v>
      </c>
      <c r="AW88" s="420">
        <f>D159+T159</f>
        <v>7</v>
      </c>
      <c r="AX88" s="421"/>
      <c r="AY88" s="422" t="e">
        <f>AW88/AS88*100</f>
        <v>#DIV/0!</v>
      </c>
      <c r="AZ88" s="423" t="e">
        <f>AW88/AU88*100</f>
        <v>#DIV/0!</v>
      </c>
      <c r="BA88" s="10"/>
      <c r="BO88" s="45"/>
      <c r="BP88" s="45"/>
      <c r="BQ88" s="50"/>
      <c r="BR88" s="51" t="s">
        <v>30</v>
      </c>
      <c r="BS88" s="52"/>
      <c r="BT88" s="53"/>
      <c r="BU88" s="51" t="s">
        <v>31</v>
      </c>
      <c r="BV88" s="54"/>
      <c r="BW88" s="53"/>
      <c r="BX88" s="51" t="s">
        <v>32</v>
      </c>
      <c r="BY88" s="52"/>
      <c r="CA88" s="198"/>
      <c r="CB88" s="199">
        <v>1100</v>
      </c>
      <c r="CC88" s="200" t="s">
        <v>108</v>
      </c>
      <c r="CD88" s="310">
        <f>K11</f>
        <v>0</v>
      </c>
      <c r="CE88" s="310">
        <f>K12</f>
        <v>0</v>
      </c>
      <c r="CF88" s="310">
        <f>K13</f>
        <v>0</v>
      </c>
      <c r="CG88" s="385">
        <f>K14</f>
        <v>0</v>
      </c>
      <c r="CH88" s="433"/>
      <c r="CI88" s="433"/>
      <c r="CJ88" s="433"/>
      <c r="CK88" s="433"/>
    </row>
    <row r="89" spans="1:89" ht="16.5" thickBot="1">
      <c r="A89" s="60"/>
      <c r="B89" s="429" t="s">
        <v>105</v>
      </c>
      <c r="C89" s="207">
        <f aca="true" t="shared" si="82" ref="C89:E92">C100+C105</f>
        <v>202.1</v>
      </c>
      <c r="D89" s="211">
        <f>D100+D105</f>
        <v>175.7</v>
      </c>
      <c r="E89" s="430"/>
      <c r="F89" s="207">
        <f aca="true" t="shared" si="83" ref="F89:K92">F100+F105</f>
        <v>3.2</v>
      </c>
      <c r="G89" s="211">
        <f t="shared" si="83"/>
        <v>3.2</v>
      </c>
      <c r="H89" s="207">
        <f t="shared" si="83"/>
        <v>199</v>
      </c>
      <c r="I89" s="211">
        <f t="shared" si="83"/>
        <v>172.5</v>
      </c>
      <c r="J89" s="207">
        <f t="shared" si="83"/>
        <v>0</v>
      </c>
      <c r="K89" s="211">
        <f t="shared" si="83"/>
        <v>0</v>
      </c>
      <c r="L89" s="430"/>
      <c r="M89" s="207">
        <f aca="true" t="shared" si="84" ref="M89:N92">M100+M105</f>
        <v>0</v>
      </c>
      <c r="N89" s="211">
        <f t="shared" si="84"/>
        <v>0</v>
      </c>
      <c r="O89" s="430"/>
      <c r="P89" s="207">
        <f aca="true" t="shared" si="85" ref="P89:Q92">C89+J89+M89</f>
        <v>202.1</v>
      </c>
      <c r="Q89" s="211">
        <f t="shared" si="85"/>
        <v>175.7</v>
      </c>
      <c r="R89" s="430"/>
      <c r="S89" s="207">
        <f aca="true" t="shared" si="86" ref="S89:T92">S100+S105</f>
        <v>0</v>
      </c>
      <c r="T89" s="211">
        <f t="shared" si="86"/>
        <v>0</v>
      </c>
      <c r="U89" s="214"/>
      <c r="V89" s="215"/>
      <c r="W89" s="215"/>
      <c r="X89" s="215"/>
      <c r="Y89" s="215"/>
      <c r="Z89" s="215"/>
      <c r="AA89" s="6"/>
      <c r="AB89" s="172"/>
      <c r="AC89" s="270" t="s">
        <v>139</v>
      </c>
      <c r="AD89" s="270"/>
      <c r="AE89" s="270"/>
      <c r="AP89" s="172"/>
      <c r="AQ89" s="270" t="s">
        <v>139</v>
      </c>
      <c r="AR89" s="270"/>
      <c r="AS89" s="270"/>
      <c r="BA89" s="10"/>
      <c r="BO89" s="45"/>
      <c r="BP89" s="45" t="s">
        <v>61</v>
      </c>
      <c r="BQ89" s="49" t="s">
        <v>62</v>
      </c>
      <c r="BR89" s="45" t="s">
        <v>63</v>
      </c>
      <c r="BS89" s="45" t="s">
        <v>28</v>
      </c>
      <c r="BT89" s="16" t="s">
        <v>62</v>
      </c>
      <c r="BU89" s="16" t="s">
        <v>63</v>
      </c>
      <c r="BV89" s="16" t="s">
        <v>28</v>
      </c>
      <c r="BW89" s="45" t="s">
        <v>62</v>
      </c>
      <c r="BX89" s="45" t="s">
        <v>63</v>
      </c>
      <c r="BY89" s="45" t="s">
        <v>28</v>
      </c>
      <c r="CA89" s="12"/>
      <c r="CB89" s="231"/>
      <c r="CC89" s="232" t="s">
        <v>112</v>
      </c>
      <c r="CD89" s="233"/>
      <c r="CE89" s="234"/>
      <c r="CF89" s="234"/>
      <c r="CG89" s="235"/>
      <c r="CH89" s="162"/>
      <c r="CI89" s="162"/>
      <c r="CJ89" s="162"/>
      <c r="CK89" s="162"/>
    </row>
    <row r="90" spans="1:89" ht="16.5" thickBot="1">
      <c r="A90" s="60"/>
      <c r="B90" s="431" t="s">
        <v>109</v>
      </c>
      <c r="C90" s="237">
        <f t="shared" si="82"/>
        <v>61535</v>
      </c>
      <c r="D90" s="241">
        <f t="shared" si="82"/>
        <v>47914</v>
      </c>
      <c r="E90" s="432"/>
      <c r="F90" s="237">
        <f t="shared" si="83"/>
        <v>44</v>
      </c>
      <c r="G90" s="241">
        <f t="shared" si="83"/>
        <v>44</v>
      </c>
      <c r="H90" s="237">
        <f t="shared" si="83"/>
        <v>61491</v>
      </c>
      <c r="I90" s="241">
        <f>I101+I106</f>
        <v>47870</v>
      </c>
      <c r="J90" s="237">
        <f t="shared" si="83"/>
        <v>0</v>
      </c>
      <c r="K90" s="241">
        <f t="shared" si="83"/>
        <v>0</v>
      </c>
      <c r="L90" s="432"/>
      <c r="M90" s="237">
        <f t="shared" si="84"/>
        <v>0</v>
      </c>
      <c r="N90" s="241">
        <f t="shared" si="84"/>
        <v>0</v>
      </c>
      <c r="O90" s="432"/>
      <c r="P90" s="237">
        <f t="shared" si="85"/>
        <v>61535</v>
      </c>
      <c r="Q90" s="241">
        <f t="shared" si="85"/>
        <v>47914</v>
      </c>
      <c r="R90" s="432"/>
      <c r="S90" s="237">
        <f t="shared" si="86"/>
        <v>0</v>
      </c>
      <c r="T90" s="241">
        <f t="shared" si="86"/>
        <v>0</v>
      </c>
      <c r="U90" s="214"/>
      <c r="V90" s="215"/>
      <c r="W90" s="215"/>
      <c r="X90" s="215"/>
      <c r="Y90" s="215"/>
      <c r="Z90" s="215"/>
      <c r="AA90" s="6"/>
      <c r="AB90" s="60"/>
      <c r="AC90" s="178"/>
      <c r="AD90" s="178"/>
      <c r="AE90" s="179">
        <f aca="true" t="shared" si="87" ref="AE90:AF93">AG90+AI90+AK90+AM90</f>
        <v>0</v>
      </c>
      <c r="AF90" s="181">
        <f t="shared" si="87"/>
        <v>0</v>
      </c>
      <c r="AG90" s="336"/>
      <c r="AH90" s="337"/>
      <c r="AI90" s="338"/>
      <c r="AJ90" s="337"/>
      <c r="AK90" s="338"/>
      <c r="AL90" s="337"/>
      <c r="AM90" s="338"/>
      <c r="AN90" s="337"/>
      <c r="AO90" s="182"/>
      <c r="AP90" s="60"/>
      <c r="AQ90" s="340"/>
      <c r="AR90" s="340"/>
      <c r="AS90" s="179">
        <f aca="true" t="shared" si="88" ref="AS90:AT93">AE90</f>
        <v>0</v>
      </c>
      <c r="AT90" s="180">
        <f t="shared" si="88"/>
        <v>0</v>
      </c>
      <c r="AU90" s="186">
        <f aca="true" t="shared" si="89" ref="AU90:AV93">AS90</f>
        <v>0</v>
      </c>
      <c r="AV90" s="188">
        <f t="shared" si="89"/>
        <v>0</v>
      </c>
      <c r="AW90" s="338"/>
      <c r="AX90" s="337"/>
      <c r="AY90" s="283" t="e">
        <f>AW90/AS90*100</f>
        <v>#DIV/0!</v>
      </c>
      <c r="AZ90" s="192" t="e">
        <f>AW90/AU90*100</f>
        <v>#DIV/0!</v>
      </c>
      <c r="BA90" s="10"/>
      <c r="BO90" s="45"/>
      <c r="BP90" s="45"/>
      <c r="BQ90" s="49" t="s">
        <v>84</v>
      </c>
      <c r="BR90" s="45" t="s">
        <v>84</v>
      </c>
      <c r="BS90" s="45"/>
      <c r="BT90" s="45" t="s">
        <v>84</v>
      </c>
      <c r="BU90" s="45" t="s">
        <v>84</v>
      </c>
      <c r="BV90" s="45"/>
      <c r="BW90" s="45" t="s">
        <v>84</v>
      </c>
      <c r="BX90" s="45" t="s">
        <v>84</v>
      </c>
      <c r="BY90" s="45"/>
      <c r="CA90" s="198"/>
      <c r="CB90" s="244">
        <v>1110</v>
      </c>
      <c r="CC90" s="245" t="s">
        <v>116</v>
      </c>
      <c r="CD90" s="310">
        <f>K26</f>
        <v>0</v>
      </c>
      <c r="CE90" s="310">
        <f>K27</f>
        <v>0</v>
      </c>
      <c r="CF90" s="310">
        <f>K28</f>
        <v>0</v>
      </c>
      <c r="CG90" s="385">
        <f>K29</f>
        <v>0</v>
      </c>
      <c r="CH90" s="162"/>
      <c r="CI90" s="162"/>
      <c r="CJ90" s="162"/>
      <c r="CK90" s="162"/>
    </row>
    <row r="91" spans="1:89" ht="16.5" thickBot="1">
      <c r="A91" s="60"/>
      <c r="B91" s="431" t="s">
        <v>113</v>
      </c>
      <c r="C91" s="237">
        <f t="shared" si="82"/>
        <v>49258</v>
      </c>
      <c r="D91" s="241">
        <f t="shared" si="82"/>
        <v>38365</v>
      </c>
      <c r="E91" s="241">
        <f>E102+E107</f>
        <v>1758884</v>
      </c>
      <c r="F91" s="237">
        <f t="shared" si="83"/>
        <v>35</v>
      </c>
      <c r="G91" s="241">
        <f t="shared" si="83"/>
        <v>35</v>
      </c>
      <c r="H91" s="237">
        <f t="shared" si="83"/>
        <v>49223</v>
      </c>
      <c r="I91" s="241">
        <f t="shared" si="83"/>
        <v>38330</v>
      </c>
      <c r="J91" s="237">
        <f t="shared" si="83"/>
        <v>0</v>
      </c>
      <c r="K91" s="241">
        <f t="shared" si="83"/>
        <v>0</v>
      </c>
      <c r="L91" s="432"/>
      <c r="M91" s="237">
        <f t="shared" si="84"/>
        <v>0</v>
      </c>
      <c r="N91" s="241">
        <f t="shared" si="84"/>
        <v>0</v>
      </c>
      <c r="O91" s="432"/>
      <c r="P91" s="237">
        <f t="shared" si="85"/>
        <v>49258</v>
      </c>
      <c r="Q91" s="241">
        <f t="shared" si="85"/>
        <v>38365</v>
      </c>
      <c r="R91" s="432"/>
      <c r="S91" s="237">
        <f t="shared" si="86"/>
        <v>0</v>
      </c>
      <c r="T91" s="241">
        <f t="shared" si="86"/>
        <v>0</v>
      </c>
      <c r="U91" s="214"/>
      <c r="V91" s="215"/>
      <c r="W91" s="215"/>
      <c r="X91" s="215"/>
      <c r="Y91" s="215"/>
      <c r="Z91" s="215"/>
      <c r="AA91" s="6"/>
      <c r="AB91" s="60">
        <v>3</v>
      </c>
      <c r="AC91" s="217"/>
      <c r="AD91" s="217"/>
      <c r="AE91" s="218">
        <f t="shared" si="87"/>
        <v>0</v>
      </c>
      <c r="AF91" s="220">
        <f t="shared" si="87"/>
        <v>0</v>
      </c>
      <c r="AG91" s="343"/>
      <c r="AH91" s="344"/>
      <c r="AI91" s="345"/>
      <c r="AJ91" s="344"/>
      <c r="AK91" s="345"/>
      <c r="AL91" s="344"/>
      <c r="AM91" s="345"/>
      <c r="AN91" s="344"/>
      <c r="AO91" s="182"/>
      <c r="AP91" s="60">
        <v>3</v>
      </c>
      <c r="AQ91" s="347"/>
      <c r="AR91" s="347"/>
      <c r="AS91" s="218">
        <f t="shared" si="88"/>
        <v>0</v>
      </c>
      <c r="AT91" s="219">
        <f t="shared" si="88"/>
        <v>0</v>
      </c>
      <c r="AU91" s="223">
        <f t="shared" si="89"/>
        <v>0</v>
      </c>
      <c r="AV91" s="225">
        <f t="shared" si="89"/>
        <v>0</v>
      </c>
      <c r="AW91" s="345"/>
      <c r="AX91" s="344"/>
      <c r="AY91" s="300" t="e">
        <f>AW91/AS91*100</f>
        <v>#DIV/0!</v>
      </c>
      <c r="AZ91" s="229" t="e">
        <f>AW91/AU91*100</f>
        <v>#DIV/0!</v>
      </c>
      <c r="BA91" s="10"/>
      <c r="BO91" s="110">
        <v>1</v>
      </c>
      <c r="BP91" s="111">
        <v>2</v>
      </c>
      <c r="BQ91" s="111">
        <v>3</v>
      </c>
      <c r="BR91" s="111">
        <v>4</v>
      </c>
      <c r="BS91" s="111">
        <v>5</v>
      </c>
      <c r="BT91" s="111">
        <v>6</v>
      </c>
      <c r="BU91" s="111">
        <v>7</v>
      </c>
      <c r="BV91" s="111">
        <v>8</v>
      </c>
      <c r="BW91" s="111">
        <v>9</v>
      </c>
      <c r="BX91" s="111">
        <v>10</v>
      </c>
      <c r="BY91" s="112">
        <v>11</v>
      </c>
      <c r="CA91" s="198"/>
      <c r="CB91" s="231"/>
      <c r="CC91" s="232" t="s">
        <v>112</v>
      </c>
      <c r="CD91" s="233"/>
      <c r="CE91" s="234"/>
      <c r="CF91" s="234"/>
      <c r="CG91" s="235"/>
      <c r="CH91" s="162"/>
      <c r="CI91" s="162"/>
      <c r="CJ91" s="162"/>
      <c r="CK91" s="162"/>
    </row>
    <row r="92" spans="1:89" ht="16.5" thickBot="1">
      <c r="A92" s="60"/>
      <c r="B92" s="434" t="s">
        <v>117</v>
      </c>
      <c r="C92" s="263">
        <f t="shared" si="82"/>
        <v>19876</v>
      </c>
      <c r="D92" s="267">
        <f t="shared" si="82"/>
        <v>17251</v>
      </c>
      <c r="E92" s="267">
        <f t="shared" si="82"/>
        <v>1682642</v>
      </c>
      <c r="F92" s="263">
        <f t="shared" si="83"/>
        <v>0</v>
      </c>
      <c r="G92" s="267">
        <f t="shared" si="83"/>
        <v>0</v>
      </c>
      <c r="H92" s="263">
        <f t="shared" si="83"/>
        <v>19876</v>
      </c>
      <c r="I92" s="267">
        <f t="shared" si="83"/>
        <v>17251</v>
      </c>
      <c r="J92" s="263">
        <f t="shared" si="83"/>
        <v>0</v>
      </c>
      <c r="K92" s="267">
        <f t="shared" si="83"/>
        <v>0</v>
      </c>
      <c r="L92" s="435"/>
      <c r="M92" s="263">
        <f t="shared" si="84"/>
        <v>0</v>
      </c>
      <c r="N92" s="267">
        <f t="shared" si="84"/>
        <v>0</v>
      </c>
      <c r="O92" s="435"/>
      <c r="P92" s="263">
        <f t="shared" si="85"/>
        <v>19876</v>
      </c>
      <c r="Q92" s="267">
        <f t="shared" si="85"/>
        <v>17251</v>
      </c>
      <c r="R92" s="435"/>
      <c r="S92" s="263">
        <f t="shared" si="86"/>
        <v>0</v>
      </c>
      <c r="T92" s="267">
        <f t="shared" si="86"/>
        <v>0</v>
      </c>
      <c r="U92" s="214"/>
      <c r="V92" s="215"/>
      <c r="W92" s="215"/>
      <c r="X92" s="215"/>
      <c r="Y92" s="215"/>
      <c r="Z92" s="215"/>
      <c r="AA92" s="6"/>
      <c r="AB92" s="60"/>
      <c r="AC92" s="217"/>
      <c r="AD92" s="217"/>
      <c r="AE92" s="218">
        <f t="shared" si="87"/>
        <v>0</v>
      </c>
      <c r="AF92" s="220">
        <f t="shared" si="87"/>
        <v>0</v>
      </c>
      <c r="AG92" s="343"/>
      <c r="AH92" s="344"/>
      <c r="AI92" s="345"/>
      <c r="AJ92" s="344"/>
      <c r="AK92" s="345"/>
      <c r="AL92" s="344"/>
      <c r="AM92" s="345"/>
      <c r="AN92" s="344"/>
      <c r="AO92" s="182"/>
      <c r="AP92" s="60"/>
      <c r="AQ92" s="347"/>
      <c r="AR92" s="347"/>
      <c r="AS92" s="218">
        <f t="shared" si="88"/>
        <v>0</v>
      </c>
      <c r="AT92" s="219">
        <f t="shared" si="88"/>
        <v>0</v>
      </c>
      <c r="AU92" s="223">
        <f t="shared" si="89"/>
        <v>0</v>
      </c>
      <c r="AV92" s="225">
        <f t="shared" si="89"/>
        <v>0</v>
      </c>
      <c r="AW92" s="345"/>
      <c r="AX92" s="344"/>
      <c r="AY92" s="300" t="e">
        <f>AW92/AS92*100</f>
        <v>#DIV/0!</v>
      </c>
      <c r="AZ92" s="229" t="e">
        <f>AW92/AU92*100</f>
        <v>#DIV/0!</v>
      </c>
      <c r="BA92" s="10"/>
      <c r="BO92" s="17">
        <v>1</v>
      </c>
      <c r="BP92" s="457" t="s">
        <v>209</v>
      </c>
      <c r="BQ92" s="19"/>
      <c r="BR92" s="19"/>
      <c r="BS92" s="19"/>
      <c r="BT92" s="19"/>
      <c r="BU92" s="19"/>
      <c r="BV92" s="19"/>
      <c r="BW92" s="19"/>
      <c r="BX92" s="19"/>
      <c r="BY92" s="20"/>
      <c r="CA92" s="198"/>
      <c r="CB92" s="167">
        <v>1111</v>
      </c>
      <c r="CC92" s="168" t="s">
        <v>122</v>
      </c>
      <c r="CD92" s="310">
        <f>K31</f>
        <v>0</v>
      </c>
      <c r="CE92" s="310">
        <f>K32</f>
        <v>0</v>
      </c>
      <c r="CF92" s="310">
        <f>K33</f>
        <v>0</v>
      </c>
      <c r="CG92" s="385">
        <f>K34</f>
        <v>0</v>
      </c>
      <c r="CH92" s="162"/>
      <c r="CI92" s="162"/>
      <c r="CJ92" s="162"/>
      <c r="CK92" s="162"/>
    </row>
    <row r="93" spans="1:89" ht="16.5" thickBot="1">
      <c r="A93" s="60"/>
      <c r="B93" s="274" t="s">
        <v>123</v>
      </c>
      <c r="C93" s="436"/>
      <c r="D93" s="436"/>
      <c r="E93" s="436"/>
      <c r="F93" s="455"/>
      <c r="G93" s="455"/>
      <c r="H93" s="456"/>
      <c r="I93" s="456"/>
      <c r="J93" s="456"/>
      <c r="K93" s="456"/>
      <c r="L93" s="456"/>
      <c r="M93" s="456"/>
      <c r="N93" s="456"/>
      <c r="O93" s="456"/>
      <c r="P93" s="456"/>
      <c r="Q93" s="456"/>
      <c r="R93" s="456"/>
      <c r="S93" s="456"/>
      <c r="T93" s="456"/>
      <c r="U93" s="458"/>
      <c r="V93" s="4"/>
      <c r="W93" s="4"/>
      <c r="X93" s="4"/>
      <c r="Y93" s="4"/>
      <c r="Z93" s="4"/>
      <c r="AA93" s="6"/>
      <c r="AB93" s="122"/>
      <c r="AC93" s="248"/>
      <c r="AD93" s="248"/>
      <c r="AE93" s="249">
        <f t="shared" si="87"/>
        <v>0</v>
      </c>
      <c r="AF93" s="251">
        <f t="shared" si="87"/>
        <v>0</v>
      </c>
      <c r="AG93" s="352"/>
      <c r="AH93" s="353"/>
      <c r="AI93" s="354"/>
      <c r="AJ93" s="353"/>
      <c r="AK93" s="354"/>
      <c r="AL93" s="353"/>
      <c r="AM93" s="354"/>
      <c r="AN93" s="353"/>
      <c r="AO93" s="182"/>
      <c r="AP93" s="122"/>
      <c r="AQ93" s="356"/>
      <c r="AR93" s="356"/>
      <c r="AS93" s="249">
        <f t="shared" si="88"/>
        <v>0</v>
      </c>
      <c r="AT93" s="250">
        <f t="shared" si="88"/>
        <v>0</v>
      </c>
      <c r="AU93" s="254">
        <f t="shared" si="89"/>
        <v>0</v>
      </c>
      <c r="AV93" s="256">
        <f t="shared" si="89"/>
        <v>0</v>
      </c>
      <c r="AW93" s="354"/>
      <c r="AX93" s="353"/>
      <c r="AY93" s="317" t="e">
        <f>AW93/AS93*100</f>
        <v>#DIV/0!</v>
      </c>
      <c r="AZ93" s="260" t="e">
        <f>AW93/AU93*100</f>
        <v>#DIV/0!</v>
      </c>
      <c r="BA93" s="10"/>
      <c r="BO93" s="46"/>
      <c r="BP93" s="459" t="s">
        <v>210</v>
      </c>
      <c r="BQ93" s="164"/>
      <c r="BR93" s="90"/>
      <c r="BS93" s="165"/>
      <c r="BT93" s="164"/>
      <c r="BU93" s="90"/>
      <c r="BV93" s="165"/>
      <c r="BW93" s="166"/>
      <c r="BX93" s="342"/>
      <c r="BY93" s="165"/>
      <c r="CA93" s="198"/>
      <c r="CB93" s="285">
        <v>1200</v>
      </c>
      <c r="CC93" s="286" t="s">
        <v>126</v>
      </c>
      <c r="CD93" s="233"/>
      <c r="CE93" s="234"/>
      <c r="CF93" s="234"/>
      <c r="CG93" s="235"/>
      <c r="CH93" s="162"/>
      <c r="CI93" s="162"/>
      <c r="CJ93" s="162"/>
      <c r="CK93" s="162"/>
    </row>
    <row r="94" spans="1:89" ht="16.5" thickBot="1">
      <c r="A94" s="60"/>
      <c r="B94" s="287" t="s">
        <v>105</v>
      </c>
      <c r="C94" s="288">
        <v>18.3</v>
      </c>
      <c r="D94" s="291">
        <v>18.3</v>
      </c>
      <c r="E94" s="379"/>
      <c r="F94" s="288"/>
      <c r="G94" s="291"/>
      <c r="H94" s="288">
        <v>18.3</v>
      </c>
      <c r="I94" s="291">
        <v>18.3</v>
      </c>
      <c r="J94" s="288"/>
      <c r="K94" s="291"/>
      <c r="L94" s="379"/>
      <c r="M94" s="288"/>
      <c r="N94" s="289"/>
      <c r="O94" s="379"/>
      <c r="P94" s="288">
        <f aca="true" t="shared" si="90" ref="P94:Q97">C94+J94+M94</f>
        <v>18.3</v>
      </c>
      <c r="Q94" s="291">
        <f t="shared" si="90"/>
        <v>18.3</v>
      </c>
      <c r="R94" s="379"/>
      <c r="S94" s="210"/>
      <c r="T94" s="211"/>
      <c r="U94" s="6"/>
      <c r="AA94" s="6"/>
      <c r="AB94" s="460" t="s">
        <v>211</v>
      </c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4"/>
      <c r="AP94" s="460" t="s">
        <v>211</v>
      </c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10"/>
      <c r="BO94" s="46"/>
      <c r="BP94" s="284" t="s">
        <v>127</v>
      </c>
      <c r="BQ94" s="194"/>
      <c r="BR94" s="195"/>
      <c r="BS94" s="196"/>
      <c r="BT94" s="194"/>
      <c r="BU94" s="195"/>
      <c r="BV94" s="196"/>
      <c r="BW94" s="197"/>
      <c r="BX94" s="195"/>
      <c r="BY94" s="196"/>
      <c r="CA94" s="12"/>
      <c r="CB94" s="301"/>
      <c r="CC94" s="302" t="s">
        <v>128</v>
      </c>
      <c r="CD94" s="169"/>
      <c r="CE94" s="170"/>
      <c r="CF94" s="170"/>
      <c r="CG94" s="171"/>
      <c r="CH94" s="162"/>
      <c r="CI94" s="162"/>
      <c r="CJ94" s="162"/>
      <c r="CK94" s="162"/>
    </row>
    <row r="95" spans="1:89" ht="16.5" thickBot="1">
      <c r="A95" s="60"/>
      <c r="B95" s="303" t="s">
        <v>109</v>
      </c>
      <c r="C95" s="304">
        <v>6841</v>
      </c>
      <c r="D95" s="307">
        <v>6770</v>
      </c>
      <c r="E95" s="380"/>
      <c r="F95" s="304"/>
      <c r="G95" s="307"/>
      <c r="H95" s="304">
        <v>6841</v>
      </c>
      <c r="I95" s="307">
        <v>6770</v>
      </c>
      <c r="J95" s="304"/>
      <c r="K95" s="307"/>
      <c r="L95" s="380"/>
      <c r="M95" s="304"/>
      <c r="N95" s="305"/>
      <c r="O95" s="380"/>
      <c r="P95" s="304">
        <f t="shared" si="90"/>
        <v>6841</v>
      </c>
      <c r="Q95" s="307">
        <f t="shared" si="90"/>
        <v>6770</v>
      </c>
      <c r="R95" s="380"/>
      <c r="S95" s="240"/>
      <c r="T95" s="241"/>
      <c r="U95" s="214"/>
      <c r="V95" s="215"/>
      <c r="W95" s="215"/>
      <c r="X95" s="215"/>
      <c r="Y95" s="215"/>
      <c r="Z95" s="215"/>
      <c r="AA95" s="6"/>
      <c r="AB95" s="172"/>
      <c r="AC95" s="270" t="s">
        <v>212</v>
      </c>
      <c r="AD95" s="270"/>
      <c r="AE95" s="270"/>
      <c r="AP95" s="172"/>
      <c r="AQ95" s="270" t="s">
        <v>212</v>
      </c>
      <c r="AR95" s="270"/>
      <c r="AS95" s="270"/>
      <c r="BA95" s="10"/>
      <c r="BO95" s="46"/>
      <c r="BP95" s="284" t="s">
        <v>129</v>
      </c>
      <c r="BQ95" s="194"/>
      <c r="BR95" s="201"/>
      <c r="BS95" s="196"/>
      <c r="BT95" s="194"/>
      <c r="BU95" s="201"/>
      <c r="BV95" s="196"/>
      <c r="BW95" s="197"/>
      <c r="BX95" s="195"/>
      <c r="BY95" s="196"/>
      <c r="CA95" s="12"/>
      <c r="CB95" s="244"/>
      <c r="CC95" s="200" t="s">
        <v>130</v>
      </c>
      <c r="CD95" s="310">
        <f>CD97+CD105</f>
        <v>0</v>
      </c>
      <c r="CE95" s="204">
        <f>CE97+CE105</f>
        <v>0</v>
      </c>
      <c r="CF95" s="204">
        <f>CF97+CF105</f>
        <v>0</v>
      </c>
      <c r="CG95" s="205">
        <f>CG97+CG105</f>
        <v>0</v>
      </c>
      <c r="CH95" s="433"/>
      <c r="CI95" s="433"/>
      <c r="CJ95" s="433"/>
      <c r="CK95" s="433"/>
    </row>
    <row r="96" spans="1:89" ht="15.75">
      <c r="A96" s="60"/>
      <c r="B96" s="303" t="s">
        <v>113</v>
      </c>
      <c r="C96" s="304">
        <v>5607</v>
      </c>
      <c r="D96" s="307">
        <v>5473</v>
      </c>
      <c r="E96" s="380"/>
      <c r="F96" s="304"/>
      <c r="G96" s="307"/>
      <c r="H96" s="304">
        <v>5607</v>
      </c>
      <c r="I96" s="307">
        <v>5473</v>
      </c>
      <c r="J96" s="304"/>
      <c r="K96" s="307"/>
      <c r="L96" s="380"/>
      <c r="M96" s="304"/>
      <c r="N96" s="305"/>
      <c r="O96" s="380"/>
      <c r="P96" s="304">
        <f t="shared" si="90"/>
        <v>5607</v>
      </c>
      <c r="Q96" s="307">
        <f t="shared" si="90"/>
        <v>5473</v>
      </c>
      <c r="R96" s="380"/>
      <c r="S96" s="240"/>
      <c r="T96" s="241"/>
      <c r="U96" s="214"/>
      <c r="V96" s="215"/>
      <c r="W96" s="215"/>
      <c r="X96" s="215"/>
      <c r="Y96" s="215"/>
      <c r="Z96" s="215"/>
      <c r="AA96" s="6"/>
      <c r="AB96" s="60"/>
      <c r="AC96" s="178" t="s">
        <v>105</v>
      </c>
      <c r="AD96" s="178"/>
      <c r="AE96" s="179">
        <f aca="true" t="shared" si="91" ref="AE96:AF99">AG96+AI96+AK96+AM96</f>
        <v>0</v>
      </c>
      <c r="AF96" s="181">
        <f t="shared" si="91"/>
        <v>0</v>
      </c>
      <c r="AG96" s="336"/>
      <c r="AH96" s="337"/>
      <c r="AI96" s="338"/>
      <c r="AJ96" s="337"/>
      <c r="AK96" s="338"/>
      <c r="AL96" s="337"/>
      <c r="AM96" s="338"/>
      <c r="AN96" s="337"/>
      <c r="AO96" s="182"/>
      <c r="AP96" s="60"/>
      <c r="AQ96" s="178" t="s">
        <v>105</v>
      </c>
      <c r="AR96" s="178"/>
      <c r="AS96" s="338">
        <f aca="true" t="shared" si="92" ref="AS96:AT99">AE96</f>
        <v>0</v>
      </c>
      <c r="AT96" s="461">
        <f t="shared" si="92"/>
        <v>0</v>
      </c>
      <c r="AU96" s="186">
        <f aca="true" t="shared" si="93" ref="AU96:AV99">AS96</f>
        <v>0</v>
      </c>
      <c r="AV96" s="188">
        <f t="shared" si="93"/>
        <v>0</v>
      </c>
      <c r="AW96" s="338"/>
      <c r="AX96" s="337"/>
      <c r="AY96" s="283" t="e">
        <f>AW96/AS96*100</f>
        <v>#DIV/0!</v>
      </c>
      <c r="AZ96" s="192" t="e">
        <f>AW96/AU96*100</f>
        <v>#DIV/0!</v>
      </c>
      <c r="BA96" s="10"/>
      <c r="BO96" s="46"/>
      <c r="BP96" s="284" t="s">
        <v>132</v>
      </c>
      <c r="BQ96" s="194"/>
      <c r="BR96" s="106"/>
      <c r="BS96" s="196"/>
      <c r="BT96" s="194"/>
      <c r="BU96" s="106"/>
      <c r="BV96" s="196"/>
      <c r="BW96" s="197"/>
      <c r="BX96" s="195"/>
      <c r="BY96" s="196"/>
      <c r="CA96" s="198"/>
      <c r="CB96" s="231"/>
      <c r="CC96" s="232" t="s">
        <v>23</v>
      </c>
      <c r="CD96" s="233"/>
      <c r="CE96" s="234"/>
      <c r="CF96" s="234"/>
      <c r="CG96" s="235"/>
      <c r="CH96" s="162"/>
      <c r="CI96" s="162"/>
      <c r="CJ96" s="162"/>
      <c r="CK96" s="162"/>
    </row>
    <row r="97" spans="1:89" ht="16.5" thickBot="1">
      <c r="A97" s="60"/>
      <c r="B97" s="323" t="s">
        <v>117</v>
      </c>
      <c r="C97" s="324">
        <v>1506</v>
      </c>
      <c r="D97" s="327">
        <v>1960</v>
      </c>
      <c r="E97" s="389"/>
      <c r="F97" s="324"/>
      <c r="G97" s="327"/>
      <c r="H97" s="324">
        <v>1506</v>
      </c>
      <c r="I97" s="327">
        <v>1960</v>
      </c>
      <c r="J97" s="324"/>
      <c r="K97" s="327"/>
      <c r="L97" s="389"/>
      <c r="M97" s="324"/>
      <c r="N97" s="325"/>
      <c r="O97" s="389"/>
      <c r="P97" s="324">
        <f t="shared" si="90"/>
        <v>1506</v>
      </c>
      <c r="Q97" s="327">
        <f t="shared" si="90"/>
        <v>1960</v>
      </c>
      <c r="R97" s="389"/>
      <c r="S97" s="266"/>
      <c r="T97" s="267"/>
      <c r="U97" s="214"/>
      <c r="V97" s="215"/>
      <c r="W97" s="215"/>
      <c r="X97" s="215"/>
      <c r="Y97" s="215"/>
      <c r="Z97" s="215"/>
      <c r="AA97" s="6"/>
      <c r="AB97" s="60"/>
      <c r="AC97" s="217" t="s">
        <v>109</v>
      </c>
      <c r="AD97" s="217"/>
      <c r="AE97" s="218">
        <f t="shared" si="91"/>
        <v>0</v>
      </c>
      <c r="AF97" s="220">
        <f t="shared" si="91"/>
        <v>0</v>
      </c>
      <c r="AG97" s="343"/>
      <c r="AH97" s="344"/>
      <c r="AI97" s="345"/>
      <c r="AJ97" s="344"/>
      <c r="AK97" s="345"/>
      <c r="AL97" s="344"/>
      <c r="AM97" s="345"/>
      <c r="AN97" s="344"/>
      <c r="AO97" s="182"/>
      <c r="AP97" s="60"/>
      <c r="AQ97" s="217" t="s">
        <v>109</v>
      </c>
      <c r="AR97" s="217"/>
      <c r="AS97" s="345">
        <f t="shared" si="92"/>
        <v>0</v>
      </c>
      <c r="AT97" s="462">
        <f t="shared" si="92"/>
        <v>0</v>
      </c>
      <c r="AU97" s="223">
        <f t="shared" si="93"/>
        <v>0</v>
      </c>
      <c r="AV97" s="225">
        <f t="shared" si="93"/>
        <v>0</v>
      </c>
      <c r="AW97" s="345"/>
      <c r="AX97" s="344"/>
      <c r="AY97" s="300" t="e">
        <f>AW97/AS97*100</f>
        <v>#DIV/0!</v>
      </c>
      <c r="AZ97" s="229" t="e">
        <f>AW97/AU97*100</f>
        <v>#DIV/0!</v>
      </c>
      <c r="BA97" s="10"/>
      <c r="BO97" s="46"/>
      <c r="BP97" s="318" t="s">
        <v>213</v>
      </c>
      <c r="BQ97" s="319"/>
      <c r="BR97" s="320"/>
      <c r="BS97" s="321"/>
      <c r="BT97" s="319"/>
      <c r="BU97" s="320"/>
      <c r="BV97" s="321"/>
      <c r="BW97" s="322"/>
      <c r="BX97" s="376"/>
      <c r="BY97" s="321"/>
      <c r="CA97" s="198"/>
      <c r="CB97" s="333">
        <v>1210</v>
      </c>
      <c r="CC97" s="334" t="s">
        <v>135</v>
      </c>
      <c r="CD97" s="335">
        <f>CD99+CD100+CD101+CD102</f>
        <v>0</v>
      </c>
      <c r="CE97" s="195">
        <f>CE99+CE100+CE101+CE102</f>
        <v>0</v>
      </c>
      <c r="CF97" s="195">
        <f>CF99+CF100+CF101+CF102</f>
        <v>0</v>
      </c>
      <c r="CG97" s="196">
        <f>CG99+CG100+CG101+CG102</f>
        <v>0</v>
      </c>
      <c r="CH97" s="162"/>
      <c r="CI97" s="162"/>
      <c r="CJ97" s="162"/>
      <c r="CK97" s="162"/>
    </row>
    <row r="98" spans="1:89" ht="16.5" thickBot="1">
      <c r="A98" s="60"/>
      <c r="B98" s="4" t="s">
        <v>23</v>
      </c>
      <c r="S98" s="4"/>
      <c r="T98" s="4"/>
      <c r="U98" s="214"/>
      <c r="V98" s="215"/>
      <c r="W98" s="215"/>
      <c r="X98" s="215"/>
      <c r="Y98" s="215"/>
      <c r="Z98" s="215"/>
      <c r="AA98" s="6"/>
      <c r="AB98" s="60"/>
      <c r="AC98" s="217" t="s">
        <v>113</v>
      </c>
      <c r="AD98" s="217"/>
      <c r="AE98" s="218">
        <f t="shared" si="91"/>
        <v>0</v>
      </c>
      <c r="AF98" s="220">
        <f t="shared" si="91"/>
        <v>0</v>
      </c>
      <c r="AG98" s="343"/>
      <c r="AH98" s="344"/>
      <c r="AI98" s="345"/>
      <c r="AJ98" s="344"/>
      <c r="AK98" s="345"/>
      <c r="AL98" s="344"/>
      <c r="AM98" s="345"/>
      <c r="AN98" s="344"/>
      <c r="AO98" s="182"/>
      <c r="AP98" s="60"/>
      <c r="AQ98" s="217" t="s">
        <v>113</v>
      </c>
      <c r="AR98" s="217"/>
      <c r="AS98" s="345">
        <f t="shared" si="92"/>
        <v>0</v>
      </c>
      <c r="AT98" s="462">
        <f t="shared" si="92"/>
        <v>0</v>
      </c>
      <c r="AU98" s="223">
        <f t="shared" si="93"/>
        <v>0</v>
      </c>
      <c r="AV98" s="225">
        <f t="shared" si="93"/>
        <v>0</v>
      </c>
      <c r="AW98" s="345"/>
      <c r="AX98" s="344"/>
      <c r="AY98" s="300" t="e">
        <f>AW98/AS98*100</f>
        <v>#DIV/0!</v>
      </c>
      <c r="AZ98" s="229" t="e">
        <f>AW98/AU98*100</f>
        <v>#DIV/0!</v>
      </c>
      <c r="BA98" s="10"/>
      <c r="BO98" s="46">
        <v>2</v>
      </c>
      <c r="BP98" s="135" t="s">
        <v>214</v>
      </c>
      <c r="BQ98" s="46"/>
      <c r="BS98" s="49"/>
      <c r="BT98" s="46"/>
      <c r="BV98" s="49"/>
      <c r="BY98" s="49"/>
      <c r="CA98" s="198"/>
      <c r="CB98" s="231"/>
      <c r="CC98" s="232" t="s">
        <v>112</v>
      </c>
      <c r="CD98" s="233"/>
      <c r="CE98" s="234"/>
      <c r="CF98" s="234"/>
      <c r="CG98" s="235"/>
      <c r="CH98" s="162"/>
      <c r="CI98" s="162"/>
      <c r="CJ98" s="162"/>
      <c r="CK98" s="162"/>
    </row>
    <row r="99" spans="1:89" ht="16.5" thickBot="1">
      <c r="A99" s="60">
        <v>1221</v>
      </c>
      <c r="B99" s="445" t="s">
        <v>215</v>
      </c>
      <c r="C99" s="445"/>
      <c r="D99" s="445"/>
      <c r="E99" s="445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U99" s="6"/>
      <c r="AA99" s="6"/>
      <c r="AB99" s="122"/>
      <c r="AC99" s="248" t="s">
        <v>117</v>
      </c>
      <c r="AD99" s="248"/>
      <c r="AE99" s="249">
        <f t="shared" si="91"/>
        <v>0</v>
      </c>
      <c r="AF99" s="251">
        <f t="shared" si="91"/>
        <v>0</v>
      </c>
      <c r="AG99" s="352"/>
      <c r="AH99" s="353"/>
      <c r="AI99" s="354"/>
      <c r="AJ99" s="353"/>
      <c r="AK99" s="354"/>
      <c r="AL99" s="353"/>
      <c r="AM99" s="354"/>
      <c r="AN99" s="353"/>
      <c r="AO99" s="182"/>
      <c r="AP99" s="122"/>
      <c r="AQ99" s="248" t="s">
        <v>117</v>
      </c>
      <c r="AR99" s="248"/>
      <c r="AS99" s="354">
        <f t="shared" si="92"/>
        <v>0</v>
      </c>
      <c r="AT99" s="463">
        <f t="shared" si="92"/>
        <v>0</v>
      </c>
      <c r="AU99" s="254">
        <f t="shared" si="93"/>
        <v>0</v>
      </c>
      <c r="AV99" s="256">
        <f t="shared" si="93"/>
        <v>0</v>
      </c>
      <c r="AW99" s="354"/>
      <c r="AX99" s="353"/>
      <c r="AY99" s="317" t="e">
        <f>AW99/AS99*100</f>
        <v>#DIV/0!</v>
      </c>
      <c r="AZ99" s="260" t="e">
        <f>AW99/AU99*100</f>
        <v>#DIV/0!</v>
      </c>
      <c r="BA99" s="10"/>
      <c r="BO99" s="46"/>
      <c r="BP99" s="459" t="s">
        <v>210</v>
      </c>
      <c r="BQ99" s="164"/>
      <c r="BR99" s="90"/>
      <c r="BS99" s="165"/>
      <c r="BT99" s="164"/>
      <c r="BU99" s="90"/>
      <c r="BV99" s="165"/>
      <c r="BW99" s="166"/>
      <c r="BX99" s="342"/>
      <c r="BY99" s="165"/>
      <c r="CA99" s="198"/>
      <c r="CB99" s="167">
        <v>1211</v>
      </c>
      <c r="CC99" s="168" t="s">
        <v>138</v>
      </c>
      <c r="CD99" s="164">
        <f>K58</f>
        <v>0</v>
      </c>
      <c r="CE99" s="349">
        <f>K59</f>
        <v>0</v>
      </c>
      <c r="CF99" s="349">
        <f>K60</f>
        <v>0</v>
      </c>
      <c r="CG99" s="350">
        <f>K61</f>
        <v>0</v>
      </c>
      <c r="CH99" s="162"/>
      <c r="CI99" s="162"/>
      <c r="CJ99" s="162"/>
      <c r="CK99" s="162"/>
    </row>
    <row r="100" spans="1:89" ht="16.5" thickBot="1">
      <c r="A100" s="60"/>
      <c r="B100" s="361" t="s">
        <v>105</v>
      </c>
      <c r="C100" s="207">
        <v>58.1</v>
      </c>
      <c r="D100" s="211">
        <v>58.1</v>
      </c>
      <c r="E100" s="430"/>
      <c r="F100" s="207">
        <v>3.2</v>
      </c>
      <c r="G100" s="211">
        <v>3.2</v>
      </c>
      <c r="H100" s="207">
        <v>54.9</v>
      </c>
      <c r="I100" s="211">
        <v>54.9</v>
      </c>
      <c r="J100" s="207"/>
      <c r="K100" s="211"/>
      <c r="L100" s="430"/>
      <c r="M100" s="207"/>
      <c r="N100" s="208"/>
      <c r="O100" s="430"/>
      <c r="P100" s="207">
        <f aca="true" t="shared" si="94" ref="P100:Q103">C100+J100+M100</f>
        <v>58.1</v>
      </c>
      <c r="Q100" s="211">
        <f t="shared" si="94"/>
        <v>58.1</v>
      </c>
      <c r="R100" s="430"/>
      <c r="S100" s="210"/>
      <c r="T100" s="211"/>
      <c r="U100" s="214"/>
      <c r="V100" s="215"/>
      <c r="W100" s="215"/>
      <c r="X100" s="215"/>
      <c r="Y100" s="215"/>
      <c r="Z100" s="215"/>
      <c r="AA100" s="6"/>
      <c r="AB100" s="48"/>
      <c r="AC100" s="464" t="s">
        <v>216</v>
      </c>
      <c r="AD100" s="464"/>
      <c r="AE100" s="43"/>
      <c r="AF100" s="43"/>
      <c r="AG100" s="43"/>
      <c r="AH100" s="43"/>
      <c r="AI100" s="43"/>
      <c r="AJ100" s="43"/>
      <c r="AK100" s="43"/>
      <c r="AL100" s="43"/>
      <c r="AM100" s="43"/>
      <c r="AN100" s="44"/>
      <c r="AP100" s="48"/>
      <c r="AQ100" s="464" t="s">
        <v>216</v>
      </c>
      <c r="AR100" s="464"/>
      <c r="AS100" s="43"/>
      <c r="AT100" s="43"/>
      <c r="AU100" s="43"/>
      <c r="AV100" s="43"/>
      <c r="AW100" s="43"/>
      <c r="AX100" s="43"/>
      <c r="AY100" s="43"/>
      <c r="AZ100" s="43"/>
      <c r="BA100" s="10"/>
      <c r="BO100" s="46"/>
      <c r="BP100" s="284" t="s">
        <v>127</v>
      </c>
      <c r="BQ100" s="194"/>
      <c r="BR100" s="195"/>
      <c r="BS100" s="196"/>
      <c r="BT100" s="194"/>
      <c r="BU100" s="195"/>
      <c r="BV100" s="196"/>
      <c r="BW100" s="197"/>
      <c r="BX100" s="195"/>
      <c r="BY100" s="196"/>
      <c r="CA100" s="12"/>
      <c r="CB100" s="167">
        <v>1212</v>
      </c>
      <c r="CC100" s="168" t="s">
        <v>140</v>
      </c>
      <c r="CD100" s="194">
        <f>K63</f>
        <v>0</v>
      </c>
      <c r="CE100" s="201">
        <f>K64</f>
        <v>0</v>
      </c>
      <c r="CF100" s="201">
        <f>K65</f>
        <v>0</v>
      </c>
      <c r="CG100" s="202">
        <f>K66</f>
        <v>0</v>
      </c>
      <c r="CH100" s="162"/>
      <c r="CI100" s="162"/>
      <c r="CJ100" s="162"/>
      <c r="CK100" s="162"/>
    </row>
    <row r="101" spans="1:89" ht="15.75">
      <c r="A101" s="60"/>
      <c r="B101" s="371" t="s">
        <v>109</v>
      </c>
      <c r="C101" s="237">
        <v>2171</v>
      </c>
      <c r="D101" s="241">
        <v>2240</v>
      </c>
      <c r="E101" s="432"/>
      <c r="F101" s="237">
        <v>44</v>
      </c>
      <c r="G101" s="241">
        <v>44</v>
      </c>
      <c r="H101" s="237">
        <v>2127</v>
      </c>
      <c r="I101" s="241">
        <v>2196</v>
      </c>
      <c r="J101" s="237"/>
      <c r="K101" s="241"/>
      <c r="L101" s="432"/>
      <c r="M101" s="237"/>
      <c r="N101" s="238"/>
      <c r="O101" s="432"/>
      <c r="P101" s="237">
        <f t="shared" si="94"/>
        <v>2171</v>
      </c>
      <c r="Q101" s="241">
        <f t="shared" si="94"/>
        <v>2240</v>
      </c>
      <c r="R101" s="432"/>
      <c r="S101" s="240"/>
      <c r="T101" s="241"/>
      <c r="U101" s="214"/>
      <c r="V101" s="215"/>
      <c r="W101" s="215"/>
      <c r="X101" s="215"/>
      <c r="Y101" s="215"/>
      <c r="Z101" s="215"/>
      <c r="AA101" s="6"/>
      <c r="AB101" s="465"/>
      <c r="AC101" s="465" t="s">
        <v>217</v>
      </c>
      <c r="AD101" s="466"/>
      <c r="AE101" s="179">
        <f aca="true" t="shared" si="95" ref="AE101:AF104">AG101+AI101+AK101+AM101</f>
        <v>0</v>
      </c>
      <c r="AF101" s="181">
        <f t="shared" si="95"/>
        <v>0</v>
      </c>
      <c r="AG101" s="336"/>
      <c r="AH101" s="337"/>
      <c r="AI101" s="338"/>
      <c r="AJ101" s="337"/>
      <c r="AK101" s="338"/>
      <c r="AL101" s="337"/>
      <c r="AM101" s="338"/>
      <c r="AN101" s="337"/>
      <c r="AO101" s="182"/>
      <c r="AP101" s="465"/>
      <c r="AQ101" s="465" t="s">
        <v>217</v>
      </c>
      <c r="AR101" s="466"/>
      <c r="AS101" s="338">
        <f aca="true" t="shared" si="96" ref="AS101:AT104">AE101</f>
        <v>0</v>
      </c>
      <c r="AT101" s="461">
        <f t="shared" si="96"/>
        <v>0</v>
      </c>
      <c r="AU101" s="186">
        <f aca="true" t="shared" si="97" ref="AU101:AV104">AS101</f>
        <v>0</v>
      </c>
      <c r="AV101" s="188">
        <f t="shared" si="97"/>
        <v>0</v>
      </c>
      <c r="AW101" s="338"/>
      <c r="AX101" s="337"/>
      <c r="AY101" s="283" t="e">
        <f>AW101/AS101*100</f>
        <v>#DIV/0!</v>
      </c>
      <c r="AZ101" s="192" t="e">
        <f>AW101/AU101*100</f>
        <v>#DIV/0!</v>
      </c>
      <c r="BA101" s="10"/>
      <c r="BO101" s="46"/>
      <c r="BP101" s="284" t="s">
        <v>129</v>
      </c>
      <c r="BQ101" s="194"/>
      <c r="BR101" s="201"/>
      <c r="BS101" s="196"/>
      <c r="BT101" s="194"/>
      <c r="BU101" s="201"/>
      <c r="BV101" s="196"/>
      <c r="BW101" s="197"/>
      <c r="BX101" s="195"/>
      <c r="BY101" s="196"/>
      <c r="CA101" s="198"/>
      <c r="CB101" s="167">
        <v>1213</v>
      </c>
      <c r="CC101" s="168" t="s">
        <v>141</v>
      </c>
      <c r="CD101" s="194">
        <f>K68</f>
        <v>0</v>
      </c>
      <c r="CE101" s="201">
        <f>K69</f>
        <v>0</v>
      </c>
      <c r="CF101" s="201">
        <f>K70</f>
        <v>0</v>
      </c>
      <c r="CG101" s="202">
        <f>K71</f>
        <v>0</v>
      </c>
      <c r="CH101" s="162"/>
      <c r="CI101" s="162"/>
      <c r="CJ101" s="162"/>
      <c r="CK101" s="162"/>
    </row>
    <row r="102" spans="1:89" ht="16.5" thickBot="1">
      <c r="A102" s="60"/>
      <c r="B102" s="371" t="s">
        <v>113</v>
      </c>
      <c r="C102" s="237">
        <v>1569</v>
      </c>
      <c r="D102" s="241">
        <v>1641</v>
      </c>
      <c r="E102" s="432">
        <v>32847</v>
      </c>
      <c r="F102" s="237">
        <v>35</v>
      </c>
      <c r="G102" s="241">
        <v>35</v>
      </c>
      <c r="H102" s="237">
        <v>1534</v>
      </c>
      <c r="I102" s="241">
        <v>1606</v>
      </c>
      <c r="J102" s="237"/>
      <c r="K102" s="241"/>
      <c r="L102" s="432"/>
      <c r="M102" s="237"/>
      <c r="N102" s="238"/>
      <c r="O102" s="432"/>
      <c r="P102" s="237">
        <f t="shared" si="94"/>
        <v>1569</v>
      </c>
      <c r="Q102" s="241">
        <f t="shared" si="94"/>
        <v>1641</v>
      </c>
      <c r="R102" s="432"/>
      <c r="S102" s="240"/>
      <c r="T102" s="241"/>
      <c r="U102" s="214"/>
      <c r="V102" s="215"/>
      <c r="W102" s="215"/>
      <c r="X102" s="215"/>
      <c r="Y102" s="215"/>
      <c r="Z102" s="215"/>
      <c r="AA102" s="6"/>
      <c r="AB102" s="102"/>
      <c r="AC102" s="102" t="s">
        <v>218</v>
      </c>
      <c r="AD102" s="467"/>
      <c r="AE102" s="218">
        <f t="shared" si="95"/>
        <v>0</v>
      </c>
      <c r="AF102" s="220">
        <f t="shared" si="95"/>
        <v>0</v>
      </c>
      <c r="AG102" s="343"/>
      <c r="AH102" s="344"/>
      <c r="AI102" s="345"/>
      <c r="AJ102" s="344"/>
      <c r="AK102" s="345"/>
      <c r="AL102" s="344"/>
      <c r="AM102" s="345"/>
      <c r="AN102" s="344"/>
      <c r="AO102" s="182"/>
      <c r="AP102" s="102"/>
      <c r="AQ102" s="102" t="s">
        <v>219</v>
      </c>
      <c r="AR102" s="467"/>
      <c r="AS102" s="345">
        <f t="shared" si="96"/>
        <v>0</v>
      </c>
      <c r="AT102" s="462">
        <f t="shared" si="96"/>
        <v>0</v>
      </c>
      <c r="AU102" s="223">
        <f t="shared" si="97"/>
        <v>0</v>
      </c>
      <c r="AV102" s="225">
        <f t="shared" si="97"/>
        <v>0</v>
      </c>
      <c r="AW102" s="345"/>
      <c r="AX102" s="344"/>
      <c r="AY102" s="300" t="e">
        <f>AW102/AS102*100</f>
        <v>#DIV/0!</v>
      </c>
      <c r="AZ102" s="229" t="e">
        <f>AW102/AU102*100</f>
        <v>#DIV/0!</v>
      </c>
      <c r="BA102" s="10"/>
      <c r="BO102" s="46"/>
      <c r="BP102" s="284" t="s">
        <v>132</v>
      </c>
      <c r="BQ102" s="194"/>
      <c r="BR102" s="106"/>
      <c r="BS102" s="196"/>
      <c r="BT102" s="194"/>
      <c r="BU102" s="106"/>
      <c r="BV102" s="196"/>
      <c r="BW102" s="197"/>
      <c r="BX102" s="195"/>
      <c r="BY102" s="196"/>
      <c r="CA102" s="198"/>
      <c r="CB102" s="244">
        <v>1214</v>
      </c>
      <c r="CC102" s="245" t="s">
        <v>144</v>
      </c>
      <c r="CD102" s="319">
        <f>K73</f>
        <v>0</v>
      </c>
      <c r="CE102" s="357">
        <f>K74</f>
        <v>0</v>
      </c>
      <c r="CF102" s="357">
        <f>K75</f>
        <v>0</v>
      </c>
      <c r="CG102" s="358">
        <f>K76</f>
        <v>0</v>
      </c>
      <c r="CH102" s="162"/>
      <c r="CI102" s="162"/>
      <c r="CJ102" s="162"/>
      <c r="CK102" s="162"/>
    </row>
    <row r="103" spans="1:89" ht="16.5" thickBot="1">
      <c r="A103" s="60"/>
      <c r="B103" s="373" t="s">
        <v>117</v>
      </c>
      <c r="C103" s="263">
        <v>162</v>
      </c>
      <c r="D103" s="267">
        <v>151</v>
      </c>
      <c r="E103" s="435">
        <v>27351</v>
      </c>
      <c r="F103" s="263">
        <v>0</v>
      </c>
      <c r="G103" s="267">
        <v>0</v>
      </c>
      <c r="H103" s="263">
        <v>162</v>
      </c>
      <c r="I103" s="267">
        <v>151</v>
      </c>
      <c r="J103" s="263"/>
      <c r="K103" s="267"/>
      <c r="L103" s="435"/>
      <c r="M103" s="263"/>
      <c r="N103" s="264"/>
      <c r="O103" s="435"/>
      <c r="P103" s="263">
        <f t="shared" si="94"/>
        <v>162</v>
      </c>
      <c r="Q103" s="267">
        <f t="shared" si="94"/>
        <v>151</v>
      </c>
      <c r="R103" s="435"/>
      <c r="S103" s="266"/>
      <c r="T103" s="267"/>
      <c r="U103" s="214"/>
      <c r="V103" s="215"/>
      <c r="W103" s="215"/>
      <c r="X103" s="215"/>
      <c r="Y103" s="215"/>
      <c r="Z103" s="215"/>
      <c r="AA103" s="6"/>
      <c r="AB103" s="102"/>
      <c r="AC103" s="102" t="s">
        <v>220</v>
      </c>
      <c r="AD103" s="467"/>
      <c r="AE103" s="218">
        <f t="shared" si="95"/>
        <v>0</v>
      </c>
      <c r="AF103" s="220">
        <f t="shared" si="95"/>
        <v>0</v>
      </c>
      <c r="AG103" s="343"/>
      <c r="AH103" s="344"/>
      <c r="AI103" s="345"/>
      <c r="AJ103" s="344"/>
      <c r="AK103" s="345"/>
      <c r="AL103" s="344"/>
      <c r="AM103" s="345"/>
      <c r="AN103" s="344"/>
      <c r="AO103" s="182"/>
      <c r="AP103" s="102"/>
      <c r="AQ103" s="102" t="s">
        <v>220</v>
      </c>
      <c r="AR103" s="467"/>
      <c r="AS103" s="345">
        <f t="shared" si="96"/>
        <v>0</v>
      </c>
      <c r="AT103" s="462">
        <f t="shared" si="96"/>
        <v>0</v>
      </c>
      <c r="AU103" s="223">
        <f t="shared" si="97"/>
        <v>0</v>
      </c>
      <c r="AV103" s="225">
        <f t="shared" si="97"/>
        <v>0</v>
      </c>
      <c r="AW103" s="345"/>
      <c r="AX103" s="344"/>
      <c r="AY103" s="300" t="e">
        <f>AW103/AS103*100</f>
        <v>#DIV/0!</v>
      </c>
      <c r="AZ103" s="229" t="e">
        <f>AW103/AU103*100</f>
        <v>#DIV/0!</v>
      </c>
      <c r="BA103" s="10"/>
      <c r="BO103" s="46"/>
      <c r="BP103" s="318" t="s">
        <v>213</v>
      </c>
      <c r="BQ103" s="319"/>
      <c r="BR103" s="320"/>
      <c r="BS103" s="321"/>
      <c r="BT103" s="319"/>
      <c r="BU103" s="320"/>
      <c r="BV103" s="321"/>
      <c r="BW103" s="322"/>
      <c r="BX103" s="376"/>
      <c r="BY103" s="321"/>
      <c r="CA103" s="198"/>
      <c r="CB103" s="359">
        <v>1220</v>
      </c>
      <c r="CC103" s="360" t="s">
        <v>146</v>
      </c>
      <c r="CD103" s="169"/>
      <c r="CE103" s="170"/>
      <c r="CF103" s="170"/>
      <c r="CG103" s="171"/>
      <c r="CH103" s="162"/>
      <c r="CI103" s="162"/>
      <c r="CJ103" s="162"/>
      <c r="CK103" s="162"/>
    </row>
    <row r="104" spans="1:89" ht="16.5" thickBot="1">
      <c r="A104" s="60">
        <v>1222</v>
      </c>
      <c r="B104" s="445" t="s">
        <v>221</v>
      </c>
      <c r="C104" s="445"/>
      <c r="D104" s="445"/>
      <c r="E104" s="445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U104" s="396"/>
      <c r="V104" s="397"/>
      <c r="W104" s="397"/>
      <c r="X104" s="397"/>
      <c r="Y104" s="397"/>
      <c r="Z104" s="397"/>
      <c r="AA104" s="6"/>
      <c r="AB104" s="102"/>
      <c r="AC104" s="102"/>
      <c r="AD104" s="467"/>
      <c r="AE104" s="249">
        <f t="shared" si="95"/>
        <v>0</v>
      </c>
      <c r="AF104" s="251">
        <f t="shared" si="95"/>
        <v>0</v>
      </c>
      <c r="AG104" s="352"/>
      <c r="AH104" s="353"/>
      <c r="AI104" s="354"/>
      <c r="AJ104" s="353"/>
      <c r="AK104" s="354"/>
      <c r="AL104" s="353"/>
      <c r="AM104" s="354"/>
      <c r="AN104" s="353"/>
      <c r="AO104" s="182"/>
      <c r="AP104" s="102"/>
      <c r="AQ104" s="102"/>
      <c r="AR104" s="467"/>
      <c r="AS104" s="354">
        <f t="shared" si="96"/>
        <v>0</v>
      </c>
      <c r="AT104" s="463">
        <f t="shared" si="96"/>
        <v>0</v>
      </c>
      <c r="AU104" s="254">
        <f t="shared" si="97"/>
        <v>0</v>
      </c>
      <c r="AV104" s="256">
        <f t="shared" si="97"/>
        <v>0</v>
      </c>
      <c r="AW104" s="354"/>
      <c r="AX104" s="353"/>
      <c r="AY104" s="317" t="e">
        <f>AW104/AS104*100</f>
        <v>#DIV/0!</v>
      </c>
      <c r="AZ104" s="260" t="e">
        <f>AW104/AU104*100</f>
        <v>#DIV/0!</v>
      </c>
      <c r="BA104" s="10"/>
      <c r="BO104" s="46">
        <v>3</v>
      </c>
      <c r="BP104" s="135" t="s">
        <v>222</v>
      </c>
      <c r="BQ104" s="46"/>
      <c r="BS104" s="49"/>
      <c r="BT104" s="46"/>
      <c r="BV104" s="49"/>
      <c r="BY104" s="49"/>
      <c r="CA104" s="198"/>
      <c r="CB104" s="369"/>
      <c r="CC104" s="370" t="s">
        <v>148</v>
      </c>
      <c r="CD104" s="169"/>
      <c r="CE104" s="170"/>
      <c r="CF104" s="170"/>
      <c r="CG104" s="171"/>
      <c r="CH104" s="162"/>
      <c r="CI104" s="162"/>
      <c r="CJ104" s="162"/>
      <c r="CK104" s="162"/>
    </row>
    <row r="105" spans="1:89" ht="15.75">
      <c r="A105" s="60"/>
      <c r="B105" s="361" t="s">
        <v>105</v>
      </c>
      <c r="C105" s="207">
        <v>144</v>
      </c>
      <c r="D105" s="211">
        <v>117.6</v>
      </c>
      <c r="E105" s="430"/>
      <c r="F105" s="207"/>
      <c r="G105" s="211"/>
      <c r="H105" s="207">
        <v>144.1</v>
      </c>
      <c r="I105" s="211">
        <v>117.6</v>
      </c>
      <c r="J105" s="207"/>
      <c r="K105" s="211"/>
      <c r="L105" s="430"/>
      <c r="M105" s="207"/>
      <c r="N105" s="208"/>
      <c r="O105" s="430"/>
      <c r="P105" s="207">
        <f aca="true" t="shared" si="98" ref="P105:Q108">C105+J105+M105</f>
        <v>144</v>
      </c>
      <c r="Q105" s="211">
        <f t="shared" si="98"/>
        <v>117.6</v>
      </c>
      <c r="R105" s="430"/>
      <c r="S105" s="210"/>
      <c r="T105" s="211"/>
      <c r="U105" s="214"/>
      <c r="V105" s="215"/>
      <c r="W105" s="215"/>
      <c r="X105" s="215"/>
      <c r="Y105" s="215"/>
      <c r="Z105" s="215"/>
      <c r="AA105" s="6"/>
      <c r="AB105" s="102"/>
      <c r="AC105" s="102"/>
      <c r="AD105" s="467"/>
      <c r="AE105" s="218"/>
      <c r="AF105" s="468"/>
      <c r="AG105" s="469"/>
      <c r="AH105" s="469"/>
      <c r="AI105" s="469"/>
      <c r="AJ105" s="469"/>
      <c r="AK105" s="469"/>
      <c r="AL105" s="102"/>
      <c r="AM105" s="469"/>
      <c r="AN105" s="470"/>
      <c r="AP105" s="102"/>
      <c r="AQ105" s="102"/>
      <c r="AR105" s="467"/>
      <c r="AS105" s="345"/>
      <c r="AT105" s="469"/>
      <c r="AU105" s="469"/>
      <c r="AV105" s="469"/>
      <c r="AW105" s="469"/>
      <c r="AX105" s="469"/>
      <c r="AY105" s="469"/>
      <c r="AZ105" s="102"/>
      <c r="BA105" s="10"/>
      <c r="BO105" s="46"/>
      <c r="BP105" s="459" t="s">
        <v>210</v>
      </c>
      <c r="BQ105" s="164"/>
      <c r="BR105" s="90"/>
      <c r="BS105" s="165"/>
      <c r="BT105" s="164"/>
      <c r="BU105" s="90"/>
      <c r="BV105" s="165"/>
      <c r="BW105" s="166"/>
      <c r="BX105" s="342"/>
      <c r="BY105" s="165"/>
      <c r="CA105" s="12"/>
      <c r="CB105" s="333"/>
      <c r="CC105" s="334" t="s">
        <v>150</v>
      </c>
      <c r="CD105" s="335">
        <f>CD107+CD108+CD109+CD110+CD111+CD112+CD114</f>
        <v>0</v>
      </c>
      <c r="CE105" s="195">
        <f>CE107+CE108+CE109+CE110+CE111+CE112+CE114</f>
        <v>0</v>
      </c>
      <c r="CF105" s="195">
        <f>CF107+CF108+CF109+CF110+CF111+CF112+CF114</f>
        <v>0</v>
      </c>
      <c r="CG105" s="196">
        <f>CG107+CG108+CG109+CG110+CG111+CG112+CG114</f>
        <v>0</v>
      </c>
      <c r="CH105" s="162"/>
      <c r="CI105" s="162"/>
      <c r="CJ105" s="162"/>
      <c r="CK105" s="162"/>
    </row>
    <row r="106" spans="1:89" ht="15.75">
      <c r="A106" s="60"/>
      <c r="B106" s="371" t="s">
        <v>109</v>
      </c>
      <c r="C106" s="237">
        <v>59364</v>
      </c>
      <c r="D106" s="241">
        <v>45674</v>
      </c>
      <c r="E106" s="432"/>
      <c r="F106" s="237"/>
      <c r="G106" s="241"/>
      <c r="H106" s="237">
        <v>59364</v>
      </c>
      <c r="I106" s="241">
        <v>45674</v>
      </c>
      <c r="J106" s="237"/>
      <c r="K106" s="241"/>
      <c r="L106" s="432"/>
      <c r="M106" s="237"/>
      <c r="N106" s="238"/>
      <c r="O106" s="432"/>
      <c r="P106" s="237">
        <f t="shared" si="98"/>
        <v>59364</v>
      </c>
      <c r="Q106" s="241">
        <f t="shared" si="98"/>
        <v>45674</v>
      </c>
      <c r="R106" s="432"/>
      <c r="S106" s="240"/>
      <c r="T106" s="241"/>
      <c r="U106" s="214"/>
      <c r="V106" s="215"/>
      <c r="W106" s="215"/>
      <c r="X106" s="215"/>
      <c r="Y106" s="215"/>
      <c r="Z106" s="215"/>
      <c r="AA106" s="6"/>
      <c r="AB106" s="102"/>
      <c r="AC106" s="102"/>
      <c r="AD106" s="467"/>
      <c r="AE106" s="218"/>
      <c r="AF106" s="468"/>
      <c r="AG106" s="469"/>
      <c r="AH106" s="469"/>
      <c r="AI106" s="469"/>
      <c r="AJ106" s="469"/>
      <c r="AK106" s="469"/>
      <c r="AL106" s="102"/>
      <c r="AM106" s="469"/>
      <c r="AN106" s="470"/>
      <c r="AP106" s="102"/>
      <c r="AQ106" s="102"/>
      <c r="AR106" s="467"/>
      <c r="AS106" s="345"/>
      <c r="AT106" s="469"/>
      <c r="AU106" s="469"/>
      <c r="AV106" s="469"/>
      <c r="AW106" s="469"/>
      <c r="AX106" s="469"/>
      <c r="AY106" s="469"/>
      <c r="AZ106" s="102"/>
      <c r="BA106" s="10"/>
      <c r="BO106" s="46"/>
      <c r="BP106" s="284" t="s">
        <v>127</v>
      </c>
      <c r="BQ106" s="194"/>
      <c r="BR106" s="195"/>
      <c r="BS106" s="196"/>
      <c r="BT106" s="194"/>
      <c r="BU106" s="195"/>
      <c r="BV106" s="196"/>
      <c r="BW106" s="197"/>
      <c r="BX106" s="195"/>
      <c r="BY106" s="196"/>
      <c r="CA106" s="12"/>
      <c r="CB106" s="231"/>
      <c r="CC106" s="232" t="s">
        <v>112</v>
      </c>
      <c r="CD106" s="233"/>
      <c r="CE106" s="234"/>
      <c r="CF106" s="234"/>
      <c r="CG106" s="235"/>
      <c r="CH106" s="162"/>
      <c r="CI106" s="162"/>
      <c r="CJ106" s="162"/>
      <c r="CK106" s="162"/>
    </row>
    <row r="107" spans="1:89" ht="16.5" thickBot="1">
      <c r="A107" s="60"/>
      <c r="B107" s="371" t="s">
        <v>113</v>
      </c>
      <c r="C107" s="237">
        <v>47689</v>
      </c>
      <c r="D107" s="241">
        <v>36724</v>
      </c>
      <c r="E107" s="435">
        <v>1726037</v>
      </c>
      <c r="F107" s="237"/>
      <c r="G107" s="241"/>
      <c r="H107" s="237">
        <v>47689</v>
      </c>
      <c r="I107" s="241">
        <v>36724</v>
      </c>
      <c r="J107" s="237"/>
      <c r="K107" s="241"/>
      <c r="L107" s="432"/>
      <c r="M107" s="237"/>
      <c r="N107" s="238"/>
      <c r="O107" s="432"/>
      <c r="P107" s="237">
        <f t="shared" si="98"/>
        <v>47689</v>
      </c>
      <c r="Q107" s="241">
        <f t="shared" si="98"/>
        <v>36724</v>
      </c>
      <c r="R107" s="432"/>
      <c r="S107" s="240"/>
      <c r="T107" s="241"/>
      <c r="U107" s="214"/>
      <c r="V107" s="215"/>
      <c r="W107" s="215"/>
      <c r="X107" s="215"/>
      <c r="Y107" s="215"/>
      <c r="Z107" s="215"/>
      <c r="AA107" s="6"/>
      <c r="AB107" s="102"/>
      <c r="AC107" s="102"/>
      <c r="AD107" s="467"/>
      <c r="AE107" s="218"/>
      <c r="AF107" s="468"/>
      <c r="AG107" s="469"/>
      <c r="AH107" s="469"/>
      <c r="AI107" s="469"/>
      <c r="AJ107" s="469"/>
      <c r="AK107" s="469"/>
      <c r="AL107" s="102"/>
      <c r="AM107" s="469"/>
      <c r="AN107" s="470"/>
      <c r="AP107" s="102"/>
      <c r="AQ107" s="102"/>
      <c r="AR107" s="467"/>
      <c r="AS107" s="345"/>
      <c r="AT107" s="469"/>
      <c r="AU107" s="469"/>
      <c r="AV107" s="469"/>
      <c r="AW107" s="469"/>
      <c r="AX107" s="469"/>
      <c r="AY107" s="469"/>
      <c r="AZ107" s="102"/>
      <c r="BA107" s="10"/>
      <c r="BO107" s="46"/>
      <c r="BP107" s="284" t="s">
        <v>129</v>
      </c>
      <c r="BQ107" s="194"/>
      <c r="BR107" s="201"/>
      <c r="BS107" s="196"/>
      <c r="BT107" s="194"/>
      <c r="BU107" s="201"/>
      <c r="BV107" s="196"/>
      <c r="BW107" s="197"/>
      <c r="BX107" s="195"/>
      <c r="BY107" s="196"/>
      <c r="CA107" s="12"/>
      <c r="CB107" s="167">
        <v>1221</v>
      </c>
      <c r="CC107" s="168" t="s">
        <v>152</v>
      </c>
      <c r="CD107" s="194">
        <f>K100</f>
        <v>0</v>
      </c>
      <c r="CE107" s="201">
        <f>K101</f>
        <v>0</v>
      </c>
      <c r="CF107" s="201">
        <f>K102</f>
        <v>0</v>
      </c>
      <c r="CG107" s="202">
        <f>K103</f>
        <v>0</v>
      </c>
      <c r="CH107" s="162"/>
      <c r="CI107" s="162"/>
      <c r="CJ107" s="162"/>
      <c r="CK107" s="162"/>
    </row>
    <row r="108" spans="1:89" ht="16.5" thickBot="1">
      <c r="A108" s="60"/>
      <c r="B108" s="373" t="s">
        <v>117</v>
      </c>
      <c r="C108" s="263">
        <v>19714</v>
      </c>
      <c r="D108" s="267">
        <v>17100</v>
      </c>
      <c r="E108" s="435">
        <v>1655291</v>
      </c>
      <c r="F108" s="263"/>
      <c r="G108" s="267"/>
      <c r="H108" s="263">
        <v>19714</v>
      </c>
      <c r="I108" s="267">
        <v>17100</v>
      </c>
      <c r="J108" s="263"/>
      <c r="K108" s="267"/>
      <c r="L108" s="435"/>
      <c r="M108" s="263"/>
      <c r="N108" s="264"/>
      <c r="O108" s="435"/>
      <c r="P108" s="263">
        <f t="shared" si="98"/>
        <v>19714</v>
      </c>
      <c r="Q108" s="267">
        <f t="shared" si="98"/>
        <v>17100</v>
      </c>
      <c r="R108" s="435"/>
      <c r="S108" s="266"/>
      <c r="T108" s="267"/>
      <c r="U108" s="214"/>
      <c r="V108" s="215"/>
      <c r="W108" s="215"/>
      <c r="X108" s="215"/>
      <c r="Y108" s="215"/>
      <c r="Z108" s="215"/>
      <c r="AA108" s="6"/>
      <c r="AB108" s="102"/>
      <c r="AC108" s="102"/>
      <c r="AD108" s="467"/>
      <c r="AE108" s="218"/>
      <c r="AF108" s="468"/>
      <c r="AG108" s="469"/>
      <c r="AH108" s="469"/>
      <c r="AI108" s="469"/>
      <c r="AJ108" s="469"/>
      <c r="AK108" s="469"/>
      <c r="AL108" s="102"/>
      <c r="AM108" s="469"/>
      <c r="AN108" s="470"/>
      <c r="AP108" s="102"/>
      <c r="AQ108" s="102"/>
      <c r="AR108" s="467"/>
      <c r="AS108" s="345"/>
      <c r="AT108" s="469"/>
      <c r="AU108" s="469"/>
      <c r="AV108" s="469"/>
      <c r="AW108" s="469"/>
      <c r="AX108" s="469"/>
      <c r="AY108" s="469"/>
      <c r="AZ108" s="102"/>
      <c r="BA108" s="10"/>
      <c r="BO108" s="46"/>
      <c r="BP108" s="284" t="s">
        <v>132</v>
      </c>
      <c r="BQ108" s="194"/>
      <c r="BR108" s="106"/>
      <c r="BS108" s="196"/>
      <c r="BT108" s="194"/>
      <c r="BU108" s="106"/>
      <c r="BV108" s="196"/>
      <c r="BW108" s="197"/>
      <c r="BX108" s="195"/>
      <c r="BY108" s="196"/>
      <c r="CA108" s="12"/>
      <c r="CB108" s="167">
        <v>1222</v>
      </c>
      <c r="CC108" s="168" t="s">
        <v>155</v>
      </c>
      <c r="CD108" s="194">
        <f>K105</f>
        <v>0</v>
      </c>
      <c r="CE108" s="201">
        <f>K106</f>
        <v>0</v>
      </c>
      <c r="CF108" s="201">
        <f>K107</f>
        <v>0</v>
      </c>
      <c r="CG108" s="202">
        <f>K108</f>
        <v>0</v>
      </c>
      <c r="CH108" s="162"/>
      <c r="CI108" s="162"/>
      <c r="CJ108" s="162"/>
      <c r="CK108" s="162"/>
    </row>
    <row r="109" spans="1:89" ht="16.5" thickBot="1">
      <c r="A109" s="60"/>
      <c r="B109" s="274" t="s">
        <v>123</v>
      </c>
      <c r="C109" s="436"/>
      <c r="D109" s="436"/>
      <c r="E109" s="436"/>
      <c r="F109" s="455"/>
      <c r="G109" s="455"/>
      <c r="H109" s="456"/>
      <c r="I109" s="456"/>
      <c r="J109" s="456"/>
      <c r="K109" s="456"/>
      <c r="L109" s="456"/>
      <c r="M109" s="456"/>
      <c r="N109" s="456"/>
      <c r="O109" s="456"/>
      <c r="P109" s="456"/>
      <c r="Q109" s="456"/>
      <c r="R109" s="456"/>
      <c r="S109" s="456"/>
      <c r="T109" s="456"/>
      <c r="U109" s="458"/>
      <c r="V109" s="4"/>
      <c r="W109" s="4"/>
      <c r="X109" s="4"/>
      <c r="Y109" s="4"/>
      <c r="Z109" s="4"/>
      <c r="AA109" s="6"/>
      <c r="AB109" s="102"/>
      <c r="AC109" s="102" t="s">
        <v>223</v>
      </c>
      <c r="AD109" s="467"/>
      <c r="AE109" s="218">
        <f>AG109+AI109+AK109+AM109</f>
        <v>0</v>
      </c>
      <c r="AF109" s="468">
        <f>AH109+AJ109+AL109+AN109</f>
        <v>0</v>
      </c>
      <c r="AG109" s="469"/>
      <c r="AH109" s="469"/>
      <c r="AI109" s="469"/>
      <c r="AJ109" s="469"/>
      <c r="AK109" s="469"/>
      <c r="AL109" s="102"/>
      <c r="AM109" s="469"/>
      <c r="AN109" s="470"/>
      <c r="AP109" s="102"/>
      <c r="AQ109" s="102" t="s">
        <v>223</v>
      </c>
      <c r="AR109" s="467"/>
      <c r="AS109" s="345"/>
      <c r="AT109" s="469"/>
      <c r="AU109" s="469"/>
      <c r="AV109" s="469"/>
      <c r="AW109" s="469"/>
      <c r="AX109" s="469"/>
      <c r="AY109" s="469"/>
      <c r="AZ109" s="102"/>
      <c r="BA109" s="10"/>
      <c r="BO109" s="46"/>
      <c r="BP109" s="318" t="s">
        <v>213</v>
      </c>
      <c r="BQ109" s="319"/>
      <c r="BR109" s="320"/>
      <c r="BS109" s="321"/>
      <c r="BT109" s="319"/>
      <c r="BU109" s="320"/>
      <c r="BV109" s="321"/>
      <c r="BW109" s="322"/>
      <c r="BX109" s="376"/>
      <c r="BY109" s="321"/>
      <c r="CA109" s="12"/>
      <c r="CB109" s="167">
        <v>1223</v>
      </c>
      <c r="CC109" s="168" t="s">
        <v>156</v>
      </c>
      <c r="CD109" s="194">
        <f>K115</f>
        <v>0</v>
      </c>
      <c r="CE109" s="201">
        <f>K116</f>
        <v>0</v>
      </c>
      <c r="CF109" s="201">
        <f>K117</f>
        <v>0</v>
      </c>
      <c r="CG109" s="202">
        <f>K118</f>
        <v>0</v>
      </c>
      <c r="CH109" s="162"/>
      <c r="CI109" s="162"/>
      <c r="CJ109" s="162"/>
      <c r="CK109" s="162"/>
    </row>
    <row r="110" spans="1:89" ht="16.5" thickBot="1">
      <c r="A110" s="60"/>
      <c r="B110" s="287" t="s">
        <v>105</v>
      </c>
      <c r="C110" s="288">
        <v>18.3</v>
      </c>
      <c r="D110" s="291">
        <v>18.3</v>
      </c>
      <c r="E110" s="379"/>
      <c r="F110" s="288"/>
      <c r="G110" s="291"/>
      <c r="H110" s="288">
        <v>18.3</v>
      </c>
      <c r="I110" s="291">
        <v>18.3</v>
      </c>
      <c r="J110" s="288"/>
      <c r="K110" s="291"/>
      <c r="L110" s="379"/>
      <c r="M110" s="288"/>
      <c r="N110" s="289"/>
      <c r="O110" s="379"/>
      <c r="P110" s="288">
        <f aca="true" t="shared" si="99" ref="P110:Q113">C110+J110+M110</f>
        <v>18.3</v>
      </c>
      <c r="Q110" s="291">
        <f t="shared" si="99"/>
        <v>18.3</v>
      </c>
      <c r="R110" s="379"/>
      <c r="S110" s="210"/>
      <c r="T110" s="211"/>
      <c r="U110" s="214"/>
      <c r="V110" s="215"/>
      <c r="W110" s="215"/>
      <c r="X110" s="215"/>
      <c r="Y110" s="215"/>
      <c r="Z110" s="215"/>
      <c r="AA110" s="6"/>
      <c r="AB110" s="102"/>
      <c r="AC110" s="102" t="s">
        <v>139</v>
      </c>
      <c r="AD110" s="471"/>
      <c r="AE110" s="249">
        <f>AG110+AI110+AK110+AM110</f>
        <v>0</v>
      </c>
      <c r="AF110" s="472">
        <f>AH110+AJ110+AL110+AN110</f>
        <v>0</v>
      </c>
      <c r="AG110" s="473"/>
      <c r="AH110" s="473"/>
      <c r="AI110" s="473"/>
      <c r="AJ110" s="473"/>
      <c r="AK110" s="473"/>
      <c r="AL110" s="440"/>
      <c r="AM110" s="473"/>
      <c r="AN110" s="451"/>
      <c r="AP110" s="102"/>
      <c r="AQ110" s="102" t="s">
        <v>139</v>
      </c>
      <c r="AR110" s="471"/>
      <c r="AS110" s="354"/>
      <c r="AT110" s="473"/>
      <c r="AU110" s="473"/>
      <c r="AV110" s="473"/>
      <c r="AW110" s="473"/>
      <c r="AX110" s="473"/>
      <c r="AY110" s="473"/>
      <c r="AZ110" s="440"/>
      <c r="BA110" s="10"/>
      <c r="BO110" s="46">
        <v>4</v>
      </c>
      <c r="BP110" s="135" t="s">
        <v>224</v>
      </c>
      <c r="BQ110" s="46"/>
      <c r="BS110" s="49"/>
      <c r="BT110" s="46"/>
      <c r="BV110" s="49"/>
      <c r="BY110" s="49"/>
      <c r="CA110" s="12"/>
      <c r="CB110" s="167">
        <v>1224</v>
      </c>
      <c r="CC110" s="168" t="s">
        <v>157</v>
      </c>
      <c r="CD110" s="194">
        <f>K130</f>
        <v>0</v>
      </c>
      <c r="CE110" s="201">
        <f>K131</f>
        <v>0</v>
      </c>
      <c r="CF110" s="201">
        <f>K132</f>
        <v>0</v>
      </c>
      <c r="CG110" s="202">
        <f>K133</f>
        <v>0</v>
      </c>
      <c r="CH110" s="162"/>
      <c r="CI110" s="162"/>
      <c r="CJ110" s="162"/>
      <c r="CK110" s="162"/>
    </row>
    <row r="111" spans="1:89" ht="16.5" thickBot="1">
      <c r="A111" s="60"/>
      <c r="B111" s="303" t="s">
        <v>109</v>
      </c>
      <c r="C111" s="304">
        <v>6841</v>
      </c>
      <c r="D111" s="307">
        <v>6770</v>
      </c>
      <c r="E111" s="380"/>
      <c r="F111" s="304"/>
      <c r="G111" s="307"/>
      <c r="H111" s="304">
        <v>6841</v>
      </c>
      <c r="I111" s="307">
        <v>6770</v>
      </c>
      <c r="J111" s="304"/>
      <c r="K111" s="307"/>
      <c r="L111" s="380"/>
      <c r="M111" s="304"/>
      <c r="N111" s="305"/>
      <c r="O111" s="380"/>
      <c r="P111" s="304">
        <f t="shared" si="99"/>
        <v>6841</v>
      </c>
      <c r="Q111" s="307">
        <f t="shared" si="99"/>
        <v>6770</v>
      </c>
      <c r="R111" s="380"/>
      <c r="S111" s="240"/>
      <c r="T111" s="241"/>
      <c r="U111" s="214"/>
      <c r="V111" s="215"/>
      <c r="W111" s="215"/>
      <c r="X111" s="215"/>
      <c r="Y111" s="215"/>
      <c r="Z111" s="215"/>
      <c r="AA111" s="6"/>
      <c r="AC111" s="474" t="s">
        <v>225</v>
      </c>
      <c r="AD111" s="475"/>
      <c r="AE111" s="476"/>
      <c r="AF111" s="476"/>
      <c r="AG111" s="477"/>
      <c r="AH111" s="477"/>
      <c r="AI111" s="477"/>
      <c r="AJ111" s="477"/>
      <c r="AK111" s="477"/>
      <c r="AL111" s="477"/>
      <c r="AM111" s="477"/>
      <c r="AN111" s="478"/>
      <c r="AO111" s="14"/>
      <c r="AQ111" s="474" t="s">
        <v>225</v>
      </c>
      <c r="AR111" s="475"/>
      <c r="AS111" s="477"/>
      <c r="AT111" s="477"/>
      <c r="AU111" s="477"/>
      <c r="AV111" s="477"/>
      <c r="AW111" s="477"/>
      <c r="AX111" s="477"/>
      <c r="AY111" s="477"/>
      <c r="AZ111" s="477"/>
      <c r="BA111" s="10"/>
      <c r="BO111" s="46"/>
      <c r="BP111" s="459" t="s">
        <v>210</v>
      </c>
      <c r="BQ111" s="164"/>
      <c r="BR111" s="90"/>
      <c r="BS111" s="165"/>
      <c r="BT111" s="164"/>
      <c r="BU111" s="90"/>
      <c r="BV111" s="165"/>
      <c r="BW111" s="166"/>
      <c r="BX111" s="342"/>
      <c r="BY111" s="165"/>
      <c r="CA111" s="479"/>
      <c r="CB111" s="167">
        <v>1225</v>
      </c>
      <c r="CC111" s="168" t="s">
        <v>158</v>
      </c>
      <c r="CD111" s="194">
        <f>K135</f>
        <v>0</v>
      </c>
      <c r="CE111" s="201">
        <f>K136</f>
        <v>0</v>
      </c>
      <c r="CF111" s="201">
        <f>K137</f>
        <v>0</v>
      </c>
      <c r="CG111" s="202">
        <f>K138</f>
        <v>0</v>
      </c>
      <c r="CH111" s="162"/>
      <c r="CI111" s="162"/>
      <c r="CJ111" s="162"/>
      <c r="CK111" s="162"/>
    </row>
    <row r="112" spans="1:89" ht="15.75">
      <c r="A112" s="60"/>
      <c r="B112" s="303" t="s">
        <v>113</v>
      </c>
      <c r="C112" s="304">
        <v>5607</v>
      </c>
      <c r="D112" s="307">
        <v>5473</v>
      </c>
      <c r="E112" s="380"/>
      <c r="F112" s="304"/>
      <c r="G112" s="307"/>
      <c r="H112" s="304">
        <v>5607</v>
      </c>
      <c r="I112" s="307">
        <v>5473</v>
      </c>
      <c r="J112" s="304"/>
      <c r="K112" s="307"/>
      <c r="L112" s="380"/>
      <c r="M112" s="304"/>
      <c r="N112" s="305"/>
      <c r="O112" s="380"/>
      <c r="P112" s="304">
        <f t="shared" si="99"/>
        <v>5607</v>
      </c>
      <c r="Q112" s="307">
        <f t="shared" si="99"/>
        <v>5473</v>
      </c>
      <c r="R112" s="380"/>
      <c r="S112" s="240"/>
      <c r="T112" s="241"/>
      <c r="U112" s="214"/>
      <c r="V112" s="215"/>
      <c r="W112" s="215"/>
      <c r="X112" s="215"/>
      <c r="Y112" s="215"/>
      <c r="Z112" s="215"/>
      <c r="AA112" s="6"/>
      <c r="BA112" s="10"/>
      <c r="BO112" s="46"/>
      <c r="BP112" s="284" t="s">
        <v>127</v>
      </c>
      <c r="BQ112" s="194"/>
      <c r="BR112" s="195"/>
      <c r="BS112" s="196"/>
      <c r="BT112" s="194"/>
      <c r="BU112" s="195"/>
      <c r="BV112" s="196"/>
      <c r="BW112" s="197"/>
      <c r="BX112" s="195"/>
      <c r="BY112" s="196"/>
      <c r="CA112" s="12"/>
      <c r="CB112" s="167">
        <v>1226</v>
      </c>
      <c r="CC112" s="168" t="s">
        <v>160</v>
      </c>
      <c r="CD112" s="194">
        <f>K140</f>
        <v>0</v>
      </c>
      <c r="CE112" s="201">
        <f>K141</f>
        <v>0</v>
      </c>
      <c r="CF112" s="201">
        <f>K142</f>
        <v>0</v>
      </c>
      <c r="CG112" s="202">
        <f>K143</f>
        <v>0</v>
      </c>
      <c r="CH112" s="162"/>
      <c r="CI112" s="162"/>
      <c r="CJ112" s="162"/>
      <c r="CK112" s="162"/>
    </row>
    <row r="113" spans="1:89" ht="16.5" thickBot="1">
      <c r="A113" s="60"/>
      <c r="B113" s="323" t="s">
        <v>117</v>
      </c>
      <c r="C113" s="324">
        <v>1506</v>
      </c>
      <c r="D113" s="327">
        <v>1960</v>
      </c>
      <c r="E113" s="389"/>
      <c r="F113" s="324"/>
      <c r="G113" s="327"/>
      <c r="H113" s="324">
        <v>1506</v>
      </c>
      <c r="I113" s="327">
        <v>1960</v>
      </c>
      <c r="J113" s="324"/>
      <c r="K113" s="327"/>
      <c r="L113" s="389"/>
      <c r="M113" s="324"/>
      <c r="N113" s="325"/>
      <c r="O113" s="389"/>
      <c r="P113" s="324">
        <f t="shared" si="99"/>
        <v>1506</v>
      </c>
      <c r="Q113" s="327">
        <f t="shared" si="99"/>
        <v>1960</v>
      </c>
      <c r="R113" s="389"/>
      <c r="S113" s="266"/>
      <c r="T113" s="267"/>
      <c r="U113" s="214"/>
      <c r="V113" s="215"/>
      <c r="W113" s="215"/>
      <c r="X113" s="215"/>
      <c r="Y113" s="215"/>
      <c r="Z113" s="215"/>
      <c r="AA113" s="6"/>
      <c r="AC113" s="14" t="s">
        <v>226</v>
      </c>
      <c r="AD113" s="14"/>
      <c r="AQ113" s="14" t="s">
        <v>226</v>
      </c>
      <c r="AR113" s="14"/>
      <c r="BA113" s="10"/>
      <c r="BO113" s="46"/>
      <c r="BP113" s="284" t="s">
        <v>129</v>
      </c>
      <c r="BQ113" s="194"/>
      <c r="BR113" s="201"/>
      <c r="BS113" s="196"/>
      <c r="BT113" s="194"/>
      <c r="BU113" s="201"/>
      <c r="BV113" s="196"/>
      <c r="BW113" s="197"/>
      <c r="BX113" s="195"/>
      <c r="BY113" s="196"/>
      <c r="CA113" s="12"/>
      <c r="CB113" s="167">
        <v>1227</v>
      </c>
      <c r="CC113" s="232" t="s">
        <v>162</v>
      </c>
      <c r="CD113" s="233"/>
      <c r="CE113" s="234"/>
      <c r="CF113" s="234"/>
      <c r="CG113" s="235"/>
      <c r="CH113" s="162"/>
      <c r="CI113" s="162"/>
      <c r="CJ113" s="162"/>
      <c r="CK113" s="162"/>
    </row>
    <row r="114" spans="1:89" ht="16.5" thickBot="1">
      <c r="A114" s="60">
        <v>1223</v>
      </c>
      <c r="B114" s="445" t="s">
        <v>227</v>
      </c>
      <c r="C114" s="445"/>
      <c r="D114" s="445"/>
      <c r="E114" s="445"/>
      <c r="S114" s="4"/>
      <c r="T114" s="4"/>
      <c r="U114" s="396"/>
      <c r="V114" s="397"/>
      <c r="W114" s="397"/>
      <c r="X114" s="397"/>
      <c r="Y114" s="397"/>
      <c r="Z114" s="397"/>
      <c r="AA114" s="6"/>
      <c r="AB114" s="172"/>
      <c r="AC114" s="480" t="s">
        <v>219</v>
      </c>
      <c r="AD114" s="481"/>
      <c r="AE114" s="482">
        <f aca="true" t="shared" si="100" ref="AE114:AF120">AG114+AI114+AK114+AM114</f>
        <v>0</v>
      </c>
      <c r="AF114" s="483">
        <f t="shared" si="100"/>
        <v>0</v>
      </c>
      <c r="AG114" s="484"/>
      <c r="AH114" s="485"/>
      <c r="AI114" s="486"/>
      <c r="AJ114" s="485"/>
      <c r="AK114" s="486"/>
      <c r="AL114" s="485"/>
      <c r="AM114" s="486"/>
      <c r="AN114" s="485"/>
      <c r="AP114" s="172"/>
      <c r="AQ114" s="480" t="s">
        <v>219</v>
      </c>
      <c r="AR114" s="481"/>
      <c r="AS114" s="487">
        <f aca="true" t="shared" si="101" ref="AS114:AT118">AE114</f>
        <v>0</v>
      </c>
      <c r="AT114" s="488">
        <f t="shared" si="101"/>
        <v>0</v>
      </c>
      <c r="AU114" s="186">
        <f aca="true" t="shared" si="102" ref="AU114:AV120">AS114</f>
        <v>0</v>
      </c>
      <c r="AV114" s="188">
        <f t="shared" si="102"/>
        <v>0</v>
      </c>
      <c r="AW114" s="487">
        <f>D10+T10</f>
        <v>0</v>
      </c>
      <c r="AX114" s="489"/>
      <c r="BA114" s="10"/>
      <c r="BO114" s="46"/>
      <c r="BP114" s="284" t="s">
        <v>132</v>
      </c>
      <c r="BQ114" s="194"/>
      <c r="BR114" s="106"/>
      <c r="BS114" s="196"/>
      <c r="BT114" s="194"/>
      <c r="BU114" s="106"/>
      <c r="BV114" s="196"/>
      <c r="BW114" s="197"/>
      <c r="BX114" s="195"/>
      <c r="BY114" s="196"/>
      <c r="CA114" s="12"/>
      <c r="CB114" s="244"/>
      <c r="CC114" s="245" t="s">
        <v>163</v>
      </c>
      <c r="CD114" s="194">
        <f>K145</f>
        <v>0</v>
      </c>
      <c r="CE114" s="201">
        <f>K146</f>
        <v>0</v>
      </c>
      <c r="CF114" s="201">
        <f>K147</f>
        <v>0</v>
      </c>
      <c r="CG114" s="202">
        <f>K148</f>
        <v>0</v>
      </c>
      <c r="CH114" s="162"/>
      <c r="CI114" s="162"/>
      <c r="CJ114" s="162"/>
      <c r="CK114" s="162"/>
    </row>
    <row r="115" spans="1:89" ht="16.5" thickBot="1">
      <c r="A115" s="60"/>
      <c r="B115" s="361" t="s">
        <v>105</v>
      </c>
      <c r="C115" s="207"/>
      <c r="D115" s="211"/>
      <c r="E115" s="430"/>
      <c r="F115" s="207"/>
      <c r="G115" s="211"/>
      <c r="H115" s="212"/>
      <c r="I115" s="213"/>
      <c r="J115" s="207"/>
      <c r="K115" s="211"/>
      <c r="L115" s="430"/>
      <c r="M115" s="207"/>
      <c r="N115" s="208"/>
      <c r="O115" s="430"/>
      <c r="P115" s="207">
        <f aca="true" t="shared" si="103" ref="P115:Q118">C115+J115+M115</f>
        <v>0</v>
      </c>
      <c r="Q115" s="211">
        <f t="shared" si="103"/>
        <v>0</v>
      </c>
      <c r="R115" s="430"/>
      <c r="S115" s="210"/>
      <c r="T115" s="211"/>
      <c r="U115" s="214"/>
      <c r="V115" s="215"/>
      <c r="W115" s="215"/>
      <c r="X115" s="215"/>
      <c r="Y115" s="215"/>
      <c r="Z115" s="215"/>
      <c r="AA115" s="6"/>
      <c r="AB115" s="172"/>
      <c r="AC115" s="178" t="s">
        <v>105</v>
      </c>
      <c r="AD115" s="178"/>
      <c r="AE115" s="179">
        <f t="shared" si="100"/>
        <v>0</v>
      </c>
      <c r="AF115" s="181">
        <f t="shared" si="100"/>
        <v>0</v>
      </c>
      <c r="AG115" s="336"/>
      <c r="AH115" s="337"/>
      <c r="AI115" s="338"/>
      <c r="AJ115" s="337"/>
      <c r="AK115" s="338"/>
      <c r="AL115" s="337"/>
      <c r="AM115" s="338"/>
      <c r="AN115" s="337"/>
      <c r="AO115" s="182"/>
      <c r="AP115" s="60"/>
      <c r="AQ115" s="490" t="s">
        <v>105</v>
      </c>
      <c r="AR115" s="490"/>
      <c r="AS115" s="487">
        <f t="shared" si="101"/>
        <v>0</v>
      </c>
      <c r="AT115" s="488">
        <f t="shared" si="101"/>
        <v>0</v>
      </c>
      <c r="AU115" s="186">
        <f t="shared" si="102"/>
        <v>0</v>
      </c>
      <c r="AV115" s="188">
        <f t="shared" si="102"/>
        <v>0</v>
      </c>
      <c r="AW115" s="487">
        <f>D11+T11</f>
        <v>212.5</v>
      </c>
      <c r="AX115" s="489"/>
      <c r="AY115" s="191" t="e">
        <f>AW115/AS115*100</f>
        <v>#DIV/0!</v>
      </c>
      <c r="AZ115" s="192" t="e">
        <f>AW115/AU115*100</f>
        <v>#DIV/0!</v>
      </c>
      <c r="BA115" s="10"/>
      <c r="BO115" s="46"/>
      <c r="BP115" s="318" t="s">
        <v>213</v>
      </c>
      <c r="BQ115" s="319"/>
      <c r="BR115" s="320"/>
      <c r="BS115" s="321"/>
      <c r="BT115" s="319"/>
      <c r="BU115" s="320"/>
      <c r="BV115" s="321"/>
      <c r="BW115" s="322"/>
      <c r="BX115" s="376"/>
      <c r="BY115" s="321"/>
      <c r="CA115" s="198"/>
      <c r="CB115" s="381">
        <v>1300</v>
      </c>
      <c r="CC115" s="382" t="s">
        <v>164</v>
      </c>
      <c r="CD115" s="233"/>
      <c r="CE115" s="234"/>
      <c r="CF115" s="234"/>
      <c r="CG115" s="235"/>
      <c r="CH115" s="162"/>
      <c r="CI115" s="162"/>
      <c r="CJ115" s="162"/>
      <c r="CK115" s="162"/>
    </row>
    <row r="116" spans="1:89" ht="16.5" thickBot="1">
      <c r="A116" s="60"/>
      <c r="B116" s="371" t="s">
        <v>109</v>
      </c>
      <c r="C116" s="237"/>
      <c r="D116" s="241"/>
      <c r="E116" s="432"/>
      <c r="F116" s="237"/>
      <c r="G116" s="241"/>
      <c r="H116" s="242"/>
      <c r="I116" s="243"/>
      <c r="J116" s="237"/>
      <c r="K116" s="241"/>
      <c r="L116" s="432"/>
      <c r="M116" s="237"/>
      <c r="N116" s="238"/>
      <c r="O116" s="432"/>
      <c r="P116" s="237">
        <f t="shared" si="103"/>
        <v>0</v>
      </c>
      <c r="Q116" s="241">
        <f t="shared" si="103"/>
        <v>0</v>
      </c>
      <c r="R116" s="432"/>
      <c r="S116" s="240"/>
      <c r="T116" s="241"/>
      <c r="U116" s="214"/>
      <c r="V116" s="215"/>
      <c r="W116" s="215"/>
      <c r="X116" s="215"/>
      <c r="Y116" s="215"/>
      <c r="Z116" s="215"/>
      <c r="AA116" s="6"/>
      <c r="AB116" s="60">
        <v>3</v>
      </c>
      <c r="AC116" s="217" t="s">
        <v>109</v>
      </c>
      <c r="AD116" s="217"/>
      <c r="AE116" s="218">
        <f t="shared" si="100"/>
        <v>0</v>
      </c>
      <c r="AF116" s="220">
        <f t="shared" si="100"/>
        <v>0</v>
      </c>
      <c r="AG116" s="343"/>
      <c r="AH116" s="344"/>
      <c r="AI116" s="345"/>
      <c r="AJ116" s="344"/>
      <c r="AK116" s="345"/>
      <c r="AL116" s="344"/>
      <c r="AM116" s="345"/>
      <c r="AN116" s="344"/>
      <c r="AO116" s="182"/>
      <c r="AP116" s="60">
        <v>4</v>
      </c>
      <c r="AQ116" s="491" t="s">
        <v>109</v>
      </c>
      <c r="AR116" s="491"/>
      <c r="AS116" s="492">
        <f t="shared" si="101"/>
        <v>0</v>
      </c>
      <c r="AT116" s="493">
        <f t="shared" si="101"/>
        <v>0</v>
      </c>
      <c r="AU116" s="223">
        <f t="shared" si="102"/>
        <v>0</v>
      </c>
      <c r="AV116" s="225">
        <f t="shared" si="102"/>
        <v>0</v>
      </c>
      <c r="AW116" s="492">
        <f>D12+T12</f>
        <v>57678</v>
      </c>
      <c r="AX116" s="494"/>
      <c r="AY116" s="228" t="e">
        <f>AW116/AS116*100</f>
        <v>#DIV/0!</v>
      </c>
      <c r="AZ116" s="229" t="e">
        <f>AW116/AU116*100</f>
        <v>#DIV/0!</v>
      </c>
      <c r="BA116" s="10"/>
      <c r="BO116" s="46">
        <v>5</v>
      </c>
      <c r="BP116" s="135" t="s">
        <v>228</v>
      </c>
      <c r="BQ116" s="46"/>
      <c r="BS116" s="49"/>
      <c r="BT116" s="46"/>
      <c r="BV116" s="49"/>
      <c r="BY116" s="49"/>
      <c r="CA116" s="198"/>
      <c r="CB116" s="383"/>
      <c r="CC116" s="384" t="s">
        <v>163</v>
      </c>
      <c r="CD116" s="310">
        <f>K156</f>
        <v>0</v>
      </c>
      <c r="CE116" s="310">
        <f>K157</f>
        <v>0</v>
      </c>
      <c r="CF116" s="310">
        <f>K158</f>
        <v>0</v>
      </c>
      <c r="CG116" s="385">
        <f>K159</f>
        <v>0</v>
      </c>
      <c r="CH116" s="433"/>
      <c r="CI116" s="433"/>
      <c r="CJ116" s="433"/>
      <c r="CK116" s="433"/>
    </row>
    <row r="117" spans="1:89" ht="16.5" thickBot="1">
      <c r="A117" s="60"/>
      <c r="B117" s="371" t="s">
        <v>113</v>
      </c>
      <c r="C117" s="237"/>
      <c r="D117" s="241"/>
      <c r="E117" s="432"/>
      <c r="F117" s="237"/>
      <c r="G117" s="241"/>
      <c r="H117" s="242"/>
      <c r="I117" s="243"/>
      <c r="J117" s="237"/>
      <c r="K117" s="241"/>
      <c r="L117" s="432"/>
      <c r="M117" s="237"/>
      <c r="N117" s="238"/>
      <c r="O117" s="432"/>
      <c r="P117" s="237">
        <f t="shared" si="103"/>
        <v>0</v>
      </c>
      <c r="Q117" s="241">
        <f t="shared" si="103"/>
        <v>0</v>
      </c>
      <c r="R117" s="432"/>
      <c r="S117" s="240"/>
      <c r="T117" s="241"/>
      <c r="U117" s="214"/>
      <c r="V117" s="215"/>
      <c r="W117" s="215"/>
      <c r="X117" s="215"/>
      <c r="Y117" s="215"/>
      <c r="Z117" s="215"/>
      <c r="AA117" s="6"/>
      <c r="AB117" s="60"/>
      <c r="AC117" s="217" t="s">
        <v>113</v>
      </c>
      <c r="AD117" s="217"/>
      <c r="AE117" s="218">
        <f t="shared" si="100"/>
        <v>0</v>
      </c>
      <c r="AF117" s="220">
        <f t="shared" si="100"/>
        <v>0</v>
      </c>
      <c r="AG117" s="343"/>
      <c r="AH117" s="344"/>
      <c r="AI117" s="345"/>
      <c r="AJ117" s="344"/>
      <c r="AK117" s="345"/>
      <c r="AL117" s="344"/>
      <c r="AM117" s="345"/>
      <c r="AN117" s="344"/>
      <c r="AO117" s="182"/>
      <c r="AP117" s="60"/>
      <c r="AQ117" s="491" t="s">
        <v>113</v>
      </c>
      <c r="AR117" s="491"/>
      <c r="AS117" s="492">
        <f t="shared" si="101"/>
        <v>0</v>
      </c>
      <c r="AT117" s="493">
        <f t="shared" si="101"/>
        <v>0</v>
      </c>
      <c r="AU117" s="223">
        <f t="shared" si="102"/>
        <v>0</v>
      </c>
      <c r="AV117" s="225">
        <f t="shared" si="102"/>
        <v>0</v>
      </c>
      <c r="AW117" s="492">
        <f>D13+T13</f>
        <v>46850</v>
      </c>
      <c r="AX117" s="494"/>
      <c r="AY117" s="228" t="e">
        <f>AW117/AS117*100</f>
        <v>#DIV/0!</v>
      </c>
      <c r="AZ117" s="229" t="e">
        <f>AW117/AU117*100</f>
        <v>#DIV/0!</v>
      </c>
      <c r="BA117" s="10"/>
      <c r="BO117" s="46"/>
      <c r="BP117" s="459" t="s">
        <v>210</v>
      </c>
      <c r="BQ117" s="164"/>
      <c r="BR117" s="90"/>
      <c r="BS117" s="165"/>
      <c r="BT117" s="164"/>
      <c r="BU117" s="90"/>
      <c r="BV117" s="165"/>
      <c r="BW117" s="166"/>
      <c r="BX117" s="342"/>
      <c r="BY117" s="165"/>
      <c r="CA117" s="198"/>
      <c r="CB117" s="453"/>
      <c r="CC117" s="454" t="s">
        <v>202</v>
      </c>
      <c r="CD117" s="392">
        <f>K183-CD86</f>
        <v>0</v>
      </c>
      <c r="CE117" s="392">
        <f>K184-CE86</f>
        <v>0</v>
      </c>
      <c r="CF117" s="392">
        <f>K185-CF86</f>
        <v>0</v>
      </c>
      <c r="CG117" s="393">
        <f>K186-CG86</f>
        <v>0</v>
      </c>
      <c r="CH117" s="394"/>
      <c r="CI117" s="395"/>
      <c r="CJ117" s="395"/>
      <c r="CK117" s="395"/>
    </row>
    <row r="118" spans="1:79" ht="16.5" thickBot="1">
      <c r="A118" s="60"/>
      <c r="B118" s="373" t="s">
        <v>117</v>
      </c>
      <c r="C118" s="263"/>
      <c r="D118" s="267"/>
      <c r="E118" s="435"/>
      <c r="F118" s="263"/>
      <c r="G118" s="267"/>
      <c r="H118" s="268"/>
      <c r="I118" s="269"/>
      <c r="J118" s="263"/>
      <c r="K118" s="267"/>
      <c r="L118" s="435"/>
      <c r="M118" s="263"/>
      <c r="N118" s="264"/>
      <c r="O118" s="435"/>
      <c r="P118" s="263">
        <f t="shared" si="103"/>
        <v>0</v>
      </c>
      <c r="Q118" s="267">
        <f t="shared" si="103"/>
        <v>0</v>
      </c>
      <c r="R118" s="435"/>
      <c r="S118" s="266"/>
      <c r="T118" s="267"/>
      <c r="U118" s="214"/>
      <c r="V118" s="215"/>
      <c r="W118" s="215"/>
      <c r="X118" s="215"/>
      <c r="Y118" s="215"/>
      <c r="Z118" s="215"/>
      <c r="AA118" s="6"/>
      <c r="AB118" s="122"/>
      <c r="AC118" s="248" t="s">
        <v>117</v>
      </c>
      <c r="AD118" s="248"/>
      <c r="AE118" s="249">
        <f t="shared" si="100"/>
        <v>0</v>
      </c>
      <c r="AF118" s="251">
        <f t="shared" si="100"/>
        <v>0</v>
      </c>
      <c r="AG118" s="352"/>
      <c r="AH118" s="353"/>
      <c r="AI118" s="354"/>
      <c r="AJ118" s="353"/>
      <c r="AK118" s="354"/>
      <c r="AL118" s="353"/>
      <c r="AM118" s="354"/>
      <c r="AN118" s="353"/>
      <c r="AO118" s="182"/>
      <c r="AP118" s="122"/>
      <c r="AQ118" s="495" t="s">
        <v>117</v>
      </c>
      <c r="AR118" s="495"/>
      <c r="AS118" s="496">
        <f t="shared" si="101"/>
        <v>0</v>
      </c>
      <c r="AT118" s="497">
        <f t="shared" si="101"/>
        <v>0</v>
      </c>
      <c r="AU118" s="254">
        <f t="shared" si="102"/>
        <v>0</v>
      </c>
      <c r="AV118" s="256">
        <f t="shared" si="102"/>
        <v>0</v>
      </c>
      <c r="AW118" s="496">
        <f>D14+T14</f>
        <v>25473</v>
      </c>
      <c r="AX118" s="498"/>
      <c r="AY118" s="259" t="e">
        <f>AW118/AS118*100</f>
        <v>#DIV/0!</v>
      </c>
      <c r="AZ118" s="260" t="e">
        <f>AW118/AU118*100</f>
        <v>#DIV/0!</v>
      </c>
      <c r="BA118" s="10"/>
      <c r="BO118" s="46"/>
      <c r="BP118" s="284" t="s">
        <v>127</v>
      </c>
      <c r="BQ118" s="194"/>
      <c r="BR118" s="195"/>
      <c r="BS118" s="196"/>
      <c r="BT118" s="194"/>
      <c r="BU118" s="195"/>
      <c r="BV118" s="196"/>
      <c r="BW118" s="197"/>
      <c r="BX118" s="195"/>
      <c r="BY118" s="196"/>
      <c r="CA118" s="198"/>
    </row>
    <row r="119" spans="1:89" ht="16.5" thickBot="1">
      <c r="A119" s="60"/>
      <c r="B119" s="274" t="s">
        <v>123</v>
      </c>
      <c r="C119" s="436"/>
      <c r="D119" s="436"/>
      <c r="E119" s="436"/>
      <c r="F119" s="455"/>
      <c r="G119" s="455"/>
      <c r="H119" s="456"/>
      <c r="I119" s="456"/>
      <c r="J119" s="456"/>
      <c r="K119" s="456"/>
      <c r="L119" s="456"/>
      <c r="M119" s="456"/>
      <c r="N119" s="456"/>
      <c r="O119" s="456"/>
      <c r="P119" s="456"/>
      <c r="Q119" s="456"/>
      <c r="R119" s="456"/>
      <c r="S119" s="456"/>
      <c r="T119" s="456"/>
      <c r="U119" s="396"/>
      <c r="V119" s="397"/>
      <c r="W119" s="397"/>
      <c r="X119" s="397"/>
      <c r="Y119" s="397"/>
      <c r="Z119" s="397"/>
      <c r="AA119" s="6"/>
      <c r="AB119" s="102"/>
      <c r="AC119" s="102" t="s">
        <v>229</v>
      </c>
      <c r="AD119" s="471"/>
      <c r="AE119" s="218">
        <f t="shared" si="100"/>
        <v>0</v>
      </c>
      <c r="AF119" s="468">
        <f t="shared" si="100"/>
        <v>0</v>
      </c>
      <c r="AG119" s="469"/>
      <c r="AH119" s="469"/>
      <c r="AI119" s="469"/>
      <c r="AJ119" s="469"/>
      <c r="AK119" s="469"/>
      <c r="AL119" s="102"/>
      <c r="AM119" s="469"/>
      <c r="AN119" s="470"/>
      <c r="AP119" s="102"/>
      <c r="AQ119" s="102" t="s">
        <v>229</v>
      </c>
      <c r="AR119" s="471"/>
      <c r="AS119" s="345"/>
      <c r="AT119" s="469"/>
      <c r="AU119" s="186">
        <f t="shared" si="102"/>
        <v>0</v>
      </c>
      <c r="AV119" s="188">
        <f t="shared" si="102"/>
        <v>0</v>
      </c>
      <c r="AW119" s="499"/>
      <c r="AX119" s="499"/>
      <c r="AY119" s="469"/>
      <c r="AZ119" s="102"/>
      <c r="BA119" s="10"/>
      <c r="BO119" s="46"/>
      <c r="BP119" s="284" t="s">
        <v>129</v>
      </c>
      <c r="BQ119" s="194"/>
      <c r="BR119" s="201"/>
      <c r="BS119" s="196"/>
      <c r="BT119" s="194"/>
      <c r="BU119" s="201"/>
      <c r="BV119" s="196"/>
      <c r="BW119" s="197"/>
      <c r="BX119" s="195"/>
      <c r="BY119" s="196"/>
      <c r="CA119" s="12"/>
      <c r="CB119" s="414" t="s">
        <v>9</v>
      </c>
      <c r="CC119" s="415" t="s">
        <v>230</v>
      </c>
      <c r="CD119" s="19"/>
      <c r="CE119" s="19"/>
      <c r="CF119" s="19"/>
      <c r="CG119" s="20"/>
      <c r="CH119" s="15"/>
      <c r="CI119" s="15"/>
      <c r="CJ119" s="15"/>
      <c r="CK119" s="15"/>
    </row>
    <row r="120" spans="1:89" ht="16.5" thickBot="1">
      <c r="A120" s="60"/>
      <c r="B120" s="287" t="s">
        <v>105</v>
      </c>
      <c r="C120" s="288"/>
      <c r="D120" s="291"/>
      <c r="E120" s="379"/>
      <c r="F120" s="288"/>
      <c r="G120" s="291"/>
      <c r="H120" s="292"/>
      <c r="I120" s="293"/>
      <c r="J120" s="288"/>
      <c r="K120" s="291"/>
      <c r="L120" s="379"/>
      <c r="M120" s="288"/>
      <c r="N120" s="289"/>
      <c r="O120" s="379"/>
      <c r="P120" s="288">
        <f aca="true" t="shared" si="104" ref="P120:Q123">C120+J120+M120</f>
        <v>0</v>
      </c>
      <c r="Q120" s="291">
        <f t="shared" si="104"/>
        <v>0</v>
      </c>
      <c r="R120" s="379"/>
      <c r="S120" s="290"/>
      <c r="T120" s="291"/>
      <c r="U120" s="214"/>
      <c r="V120" s="215"/>
      <c r="W120" s="215"/>
      <c r="X120" s="215"/>
      <c r="Y120" s="215"/>
      <c r="Z120" s="215"/>
      <c r="AA120" s="6"/>
      <c r="AB120" s="102"/>
      <c r="AC120" s="102" t="s">
        <v>139</v>
      </c>
      <c r="AD120" s="471"/>
      <c r="AE120" s="249">
        <f t="shared" si="100"/>
        <v>0</v>
      </c>
      <c r="AF120" s="472">
        <f t="shared" si="100"/>
        <v>0</v>
      </c>
      <c r="AG120" s="473"/>
      <c r="AH120" s="473"/>
      <c r="AI120" s="473"/>
      <c r="AJ120" s="473"/>
      <c r="AK120" s="473"/>
      <c r="AL120" s="440"/>
      <c r="AM120" s="473"/>
      <c r="AN120" s="451"/>
      <c r="AP120" s="102"/>
      <c r="AQ120" s="102" t="s">
        <v>139</v>
      </c>
      <c r="AR120" s="471"/>
      <c r="AS120" s="354"/>
      <c r="AT120" s="473"/>
      <c r="AU120" s="500">
        <f t="shared" si="102"/>
        <v>0</v>
      </c>
      <c r="AV120" s="501">
        <f t="shared" si="102"/>
        <v>0</v>
      </c>
      <c r="AW120" s="473"/>
      <c r="AX120" s="473"/>
      <c r="AY120" s="473"/>
      <c r="AZ120" s="440"/>
      <c r="BA120" s="10"/>
      <c r="BO120" s="46"/>
      <c r="BP120" s="284" t="s">
        <v>132</v>
      </c>
      <c r="BQ120" s="194"/>
      <c r="BR120" s="106"/>
      <c r="BS120" s="196"/>
      <c r="BT120" s="194"/>
      <c r="BU120" s="106"/>
      <c r="BV120" s="196"/>
      <c r="BW120" s="197"/>
      <c r="BX120" s="195"/>
      <c r="BY120" s="196"/>
      <c r="CA120" s="12"/>
      <c r="CB120" s="22"/>
      <c r="CC120" s="22"/>
      <c r="CD120" s="23" t="s">
        <v>17</v>
      </c>
      <c r="CE120" s="23" t="s">
        <v>18</v>
      </c>
      <c r="CF120" s="24" t="s">
        <v>19</v>
      </c>
      <c r="CG120" s="25"/>
      <c r="CH120" s="15"/>
      <c r="CI120" s="15"/>
      <c r="CJ120" s="15"/>
      <c r="CK120" s="15"/>
    </row>
    <row r="121" spans="1:87" ht="16.5" thickBot="1">
      <c r="A121" s="60"/>
      <c r="B121" s="303" t="s">
        <v>109</v>
      </c>
      <c r="C121" s="304"/>
      <c r="D121" s="307"/>
      <c r="E121" s="380"/>
      <c r="F121" s="304"/>
      <c r="G121" s="307"/>
      <c r="H121" s="308"/>
      <c r="I121" s="309"/>
      <c r="J121" s="304"/>
      <c r="K121" s="307"/>
      <c r="L121" s="380"/>
      <c r="M121" s="304"/>
      <c r="N121" s="305"/>
      <c r="O121" s="380"/>
      <c r="P121" s="304">
        <f t="shared" si="104"/>
        <v>0</v>
      </c>
      <c r="Q121" s="307">
        <f t="shared" si="104"/>
        <v>0</v>
      </c>
      <c r="R121" s="380"/>
      <c r="S121" s="306"/>
      <c r="T121" s="307"/>
      <c r="U121" s="214"/>
      <c r="V121" s="215"/>
      <c r="W121" s="215"/>
      <c r="X121" s="215"/>
      <c r="Y121" s="215"/>
      <c r="Z121" s="215"/>
      <c r="AA121" s="6"/>
      <c r="AC121" s="474" t="s">
        <v>231</v>
      </c>
      <c r="AD121" s="475"/>
      <c r="AE121" s="477"/>
      <c r="AF121" s="477">
        <f>SUM(AF119:AF120)</f>
        <v>0</v>
      </c>
      <c r="AG121" s="477"/>
      <c r="AH121" s="477">
        <f>SUM(AH119:AH120)</f>
        <v>0</v>
      </c>
      <c r="AI121" s="477"/>
      <c r="AJ121" s="477">
        <f>SUM(AJ119:AJ120)</f>
        <v>0</v>
      </c>
      <c r="AK121" s="477"/>
      <c r="AL121" s="477">
        <f>SUM(AL119:AL120)</f>
        <v>0</v>
      </c>
      <c r="AM121" s="477"/>
      <c r="AN121" s="477">
        <f>SUM(AN119:AN120)</f>
        <v>0</v>
      </c>
      <c r="AO121" s="14"/>
      <c r="AQ121" s="502" t="s">
        <v>231</v>
      </c>
      <c r="AR121" s="503"/>
      <c r="AS121" s="504"/>
      <c r="AT121" s="505"/>
      <c r="AU121" s="506"/>
      <c r="AV121" s="506"/>
      <c r="AW121" s="507"/>
      <c r="AX121" s="504"/>
      <c r="AY121" s="504"/>
      <c r="AZ121" s="504"/>
      <c r="BA121" s="10"/>
      <c r="BO121" s="46"/>
      <c r="BP121" s="318" t="s">
        <v>213</v>
      </c>
      <c r="BQ121" s="319"/>
      <c r="BR121" s="320"/>
      <c r="BS121" s="321"/>
      <c r="BT121" s="319"/>
      <c r="BU121" s="320"/>
      <c r="BV121" s="321"/>
      <c r="BW121" s="322"/>
      <c r="BX121" s="376"/>
      <c r="BY121" s="321"/>
      <c r="CA121" s="479"/>
      <c r="CB121" s="55" t="s">
        <v>11</v>
      </c>
      <c r="CC121" s="56"/>
      <c r="CD121" s="57" t="s">
        <v>33</v>
      </c>
      <c r="CE121" s="57" t="s">
        <v>34</v>
      </c>
      <c r="CF121" s="58" t="s">
        <v>35</v>
      </c>
      <c r="CG121" s="59" t="s">
        <v>36</v>
      </c>
      <c r="CH121" s="162"/>
      <c r="CI121" s="162"/>
    </row>
    <row r="122" spans="1:89" ht="16.5" thickBot="1">
      <c r="A122" s="60"/>
      <c r="B122" s="303" t="s">
        <v>113</v>
      </c>
      <c r="C122" s="304"/>
      <c r="D122" s="307"/>
      <c r="E122" s="380"/>
      <c r="F122" s="304"/>
      <c r="G122" s="307"/>
      <c r="H122" s="308"/>
      <c r="I122" s="309"/>
      <c r="J122" s="304"/>
      <c r="K122" s="307"/>
      <c r="L122" s="380"/>
      <c r="M122" s="304"/>
      <c r="N122" s="305"/>
      <c r="O122" s="380"/>
      <c r="P122" s="304">
        <f t="shared" si="104"/>
        <v>0</v>
      </c>
      <c r="Q122" s="307">
        <f t="shared" si="104"/>
        <v>0</v>
      </c>
      <c r="R122" s="380"/>
      <c r="S122" s="306"/>
      <c r="T122" s="307"/>
      <c r="U122" s="214"/>
      <c r="V122" s="215"/>
      <c r="W122" s="215"/>
      <c r="X122" s="215"/>
      <c r="Y122" s="215"/>
      <c r="Z122" s="215"/>
      <c r="AA122" s="6"/>
      <c r="AR122" s="182"/>
      <c r="AS122" s="182"/>
      <c r="AT122" s="182"/>
      <c r="AU122" s="506"/>
      <c r="AV122" s="506"/>
      <c r="AW122" s="162"/>
      <c r="AX122" s="508"/>
      <c r="AY122" s="508"/>
      <c r="BA122" s="10"/>
      <c r="BO122" s="46">
        <v>6</v>
      </c>
      <c r="BP122" s="135" t="s">
        <v>232</v>
      </c>
      <c r="BQ122" s="46"/>
      <c r="BS122" s="49"/>
      <c r="BT122" s="46"/>
      <c r="BV122" s="49"/>
      <c r="BY122" s="49"/>
      <c r="CA122" s="12"/>
      <c r="CB122" s="55" t="s">
        <v>27</v>
      </c>
      <c r="CC122" s="56"/>
      <c r="CD122" s="57"/>
      <c r="CE122" s="57" t="s">
        <v>64</v>
      </c>
      <c r="CF122" s="77"/>
      <c r="CG122" s="78" t="s">
        <v>53</v>
      </c>
      <c r="CH122" s="162"/>
      <c r="CI122" s="162"/>
      <c r="CJ122" s="162"/>
      <c r="CK122" s="162"/>
    </row>
    <row r="123" spans="1:89" ht="16.5" thickBot="1">
      <c r="A123" s="60"/>
      <c r="B123" s="323" t="s">
        <v>117</v>
      </c>
      <c r="C123" s="324"/>
      <c r="D123" s="327"/>
      <c r="E123" s="389"/>
      <c r="F123" s="324"/>
      <c r="G123" s="327"/>
      <c r="H123" s="328"/>
      <c r="I123" s="329"/>
      <c r="J123" s="324"/>
      <c r="K123" s="327"/>
      <c r="L123" s="389"/>
      <c r="M123" s="324"/>
      <c r="N123" s="325"/>
      <c r="O123" s="389"/>
      <c r="P123" s="324">
        <f t="shared" si="104"/>
        <v>0</v>
      </c>
      <c r="Q123" s="327">
        <f t="shared" si="104"/>
        <v>0</v>
      </c>
      <c r="R123" s="389"/>
      <c r="S123" s="326"/>
      <c r="T123" s="327"/>
      <c r="U123" s="214"/>
      <c r="V123" s="215"/>
      <c r="W123" s="215"/>
      <c r="X123" s="215"/>
      <c r="Y123" s="215"/>
      <c r="Z123" s="215"/>
      <c r="AA123" s="6"/>
      <c r="AR123" s="182"/>
      <c r="AS123" s="182"/>
      <c r="AT123" s="182"/>
      <c r="AU123" s="182"/>
      <c r="AV123" s="162"/>
      <c r="AW123" s="162"/>
      <c r="AX123" s="508"/>
      <c r="AY123" s="508"/>
      <c r="BO123" s="46"/>
      <c r="BP123" s="459" t="s">
        <v>210</v>
      </c>
      <c r="BQ123" s="164"/>
      <c r="BR123" s="90"/>
      <c r="BS123" s="165"/>
      <c r="BT123" s="164"/>
      <c r="BU123" s="90"/>
      <c r="BV123" s="165"/>
      <c r="BW123" s="166"/>
      <c r="BX123" s="342"/>
      <c r="BY123" s="165"/>
      <c r="CA123" s="12"/>
      <c r="CB123" s="94"/>
      <c r="CC123" s="56"/>
      <c r="CD123" s="57"/>
      <c r="CE123" s="57"/>
      <c r="CF123" s="77"/>
      <c r="CG123" s="78"/>
      <c r="CH123" s="162"/>
      <c r="CI123" s="162"/>
      <c r="CJ123" s="162"/>
      <c r="CK123" s="162"/>
    </row>
    <row r="124" spans="1:89" ht="16.5" thickBot="1">
      <c r="A124" s="60"/>
      <c r="B124" s="445" t="s">
        <v>233</v>
      </c>
      <c r="C124" s="426"/>
      <c r="D124" s="426"/>
      <c r="E124" s="426"/>
      <c r="F124" s="1"/>
      <c r="G124" s="1"/>
      <c r="H124" s="427"/>
      <c r="I124" s="427"/>
      <c r="J124" s="427"/>
      <c r="K124" s="427"/>
      <c r="L124" s="427"/>
      <c r="M124" s="427"/>
      <c r="N124" s="427"/>
      <c r="O124" s="427"/>
      <c r="P124" s="427"/>
      <c r="Q124" s="427"/>
      <c r="R124" s="427"/>
      <c r="S124" s="427"/>
      <c r="T124" s="427"/>
      <c r="U124" s="428"/>
      <c r="V124" s="182"/>
      <c r="W124" s="182"/>
      <c r="X124" s="182"/>
      <c r="Y124" s="182"/>
      <c r="Z124" s="182"/>
      <c r="AA124" s="6"/>
      <c r="AR124" s="182"/>
      <c r="AS124" s="182"/>
      <c r="AT124" s="182"/>
      <c r="AU124" s="182"/>
      <c r="AV124" s="162"/>
      <c r="AW124" s="162"/>
      <c r="AX124" s="508"/>
      <c r="AY124" s="508"/>
      <c r="BO124" s="46"/>
      <c r="BP124" s="284" t="s">
        <v>127</v>
      </c>
      <c r="BQ124" s="194"/>
      <c r="BR124" s="195"/>
      <c r="BS124" s="196"/>
      <c r="BT124" s="194"/>
      <c r="BU124" s="195"/>
      <c r="BV124" s="196"/>
      <c r="BW124" s="197"/>
      <c r="BX124" s="195"/>
      <c r="BY124" s="196"/>
      <c r="CA124" s="12"/>
      <c r="CB124" s="114" t="s">
        <v>92</v>
      </c>
      <c r="CC124" s="114" t="s">
        <v>93</v>
      </c>
      <c r="CD124" s="115">
        <v>1</v>
      </c>
      <c r="CE124" s="115">
        <v>2</v>
      </c>
      <c r="CF124" s="116">
        <v>3</v>
      </c>
      <c r="CG124" s="117">
        <v>4</v>
      </c>
      <c r="CH124" s="390"/>
      <c r="CI124" s="390"/>
      <c r="CJ124" s="390"/>
      <c r="CK124" s="390"/>
    </row>
    <row r="125" spans="1:89" ht="16.5" thickBot="1">
      <c r="A125" s="60"/>
      <c r="B125" s="361" t="s">
        <v>105</v>
      </c>
      <c r="C125" s="207"/>
      <c r="D125" s="211"/>
      <c r="E125" s="430"/>
      <c r="F125" s="207"/>
      <c r="G125" s="211"/>
      <c r="H125" s="212"/>
      <c r="I125" s="213"/>
      <c r="J125" s="207"/>
      <c r="K125" s="211"/>
      <c r="L125" s="430"/>
      <c r="M125" s="207"/>
      <c r="N125" s="208"/>
      <c r="O125" s="430"/>
      <c r="P125" s="207">
        <f aca="true" t="shared" si="105" ref="P125:Q128">C125+J125+M125</f>
        <v>0</v>
      </c>
      <c r="Q125" s="211">
        <f t="shared" si="105"/>
        <v>0</v>
      </c>
      <c r="R125" s="430"/>
      <c r="S125" s="210"/>
      <c r="T125" s="211"/>
      <c r="U125" s="214"/>
      <c r="V125" s="215"/>
      <c r="W125" s="215"/>
      <c r="X125" s="215"/>
      <c r="Y125" s="215"/>
      <c r="Z125" s="215"/>
      <c r="AA125" s="6"/>
      <c r="AR125" s="182"/>
      <c r="AS125" s="182"/>
      <c r="AT125" s="182"/>
      <c r="AU125" s="182"/>
      <c r="AV125" s="162"/>
      <c r="AW125" s="162"/>
      <c r="AX125" s="508"/>
      <c r="AY125" s="508"/>
      <c r="BO125" s="46"/>
      <c r="BP125" s="284" t="s">
        <v>129</v>
      </c>
      <c r="BQ125" s="194"/>
      <c r="BR125" s="201"/>
      <c r="BS125" s="196"/>
      <c r="BT125" s="194"/>
      <c r="BU125" s="201"/>
      <c r="BV125" s="196"/>
      <c r="BW125" s="197"/>
      <c r="BX125" s="195"/>
      <c r="BY125" s="196"/>
      <c r="CA125" s="12"/>
      <c r="CB125" s="141">
        <v>1000</v>
      </c>
      <c r="CC125" s="142" t="s">
        <v>100</v>
      </c>
      <c r="CD125" s="143">
        <f>CD127+CD134+CD155</f>
        <v>0</v>
      </c>
      <c r="CE125" s="144">
        <f>CE127+CE134+CE155</f>
        <v>0</v>
      </c>
      <c r="CF125" s="144">
        <f>CF127+CF134+CF155</f>
        <v>0</v>
      </c>
      <c r="CG125" s="145">
        <f>CG127+CG134+CG155</f>
        <v>0</v>
      </c>
      <c r="CH125" s="390"/>
      <c r="CI125" s="390"/>
      <c r="CJ125" s="390"/>
      <c r="CK125" s="390"/>
    </row>
    <row r="126" spans="1:89" ht="15.75">
      <c r="A126" s="60"/>
      <c r="B126" s="371" t="s">
        <v>109</v>
      </c>
      <c r="C126" s="237"/>
      <c r="D126" s="241"/>
      <c r="E126" s="432"/>
      <c r="F126" s="237"/>
      <c r="G126" s="241"/>
      <c r="H126" s="242"/>
      <c r="I126" s="243"/>
      <c r="J126" s="237"/>
      <c r="K126" s="241"/>
      <c r="L126" s="432"/>
      <c r="M126" s="237"/>
      <c r="N126" s="238"/>
      <c r="O126" s="432"/>
      <c r="P126" s="237">
        <f t="shared" si="105"/>
        <v>0</v>
      </c>
      <c r="Q126" s="241">
        <f t="shared" si="105"/>
        <v>0</v>
      </c>
      <c r="R126" s="432"/>
      <c r="S126" s="240"/>
      <c r="T126" s="241"/>
      <c r="U126" s="214"/>
      <c r="V126" s="215"/>
      <c r="W126" s="215"/>
      <c r="X126" s="215"/>
      <c r="Y126" s="215"/>
      <c r="Z126" s="215"/>
      <c r="AA126" s="6"/>
      <c r="AR126" s="182"/>
      <c r="AS126" s="182"/>
      <c r="AT126" s="182"/>
      <c r="AU126" s="182"/>
      <c r="AV126" s="162"/>
      <c r="AW126" s="162"/>
      <c r="AX126" s="508"/>
      <c r="AY126" s="508"/>
      <c r="BO126" s="46"/>
      <c r="BP126" s="284" t="s">
        <v>132</v>
      </c>
      <c r="BQ126" s="194"/>
      <c r="BR126" s="106"/>
      <c r="BS126" s="196"/>
      <c r="BT126" s="194"/>
      <c r="BU126" s="106"/>
      <c r="BV126" s="196"/>
      <c r="BW126" s="197"/>
      <c r="BX126" s="195"/>
      <c r="BY126" s="196"/>
      <c r="CA126" s="12"/>
      <c r="CB126" s="167"/>
      <c r="CC126" s="168" t="s">
        <v>23</v>
      </c>
      <c r="CD126" s="169"/>
      <c r="CE126" s="170"/>
      <c r="CF126" s="170"/>
      <c r="CG126" s="171"/>
      <c r="CH126" s="162"/>
      <c r="CI126" s="162"/>
      <c r="CJ126" s="162"/>
      <c r="CK126" s="162"/>
    </row>
    <row r="127" spans="1:89" ht="16.5" thickBot="1">
      <c r="A127" s="60"/>
      <c r="B127" s="371" t="s">
        <v>113</v>
      </c>
      <c r="C127" s="237"/>
      <c r="D127" s="241"/>
      <c r="E127" s="432"/>
      <c r="F127" s="237"/>
      <c r="G127" s="241"/>
      <c r="H127" s="242"/>
      <c r="I127" s="243"/>
      <c r="J127" s="237"/>
      <c r="K127" s="241"/>
      <c r="L127" s="432"/>
      <c r="M127" s="237"/>
      <c r="N127" s="238"/>
      <c r="O127" s="432"/>
      <c r="P127" s="237">
        <f t="shared" si="105"/>
        <v>0</v>
      </c>
      <c r="Q127" s="241">
        <f t="shared" si="105"/>
        <v>0</v>
      </c>
      <c r="R127" s="432"/>
      <c r="S127" s="240"/>
      <c r="T127" s="241"/>
      <c r="U127" s="214"/>
      <c r="V127" s="215"/>
      <c r="W127" s="215"/>
      <c r="X127" s="215"/>
      <c r="Y127" s="215"/>
      <c r="Z127" s="215"/>
      <c r="AA127" s="6"/>
      <c r="AR127" s="182"/>
      <c r="AS127" s="182"/>
      <c r="AT127" s="182"/>
      <c r="AU127" s="182"/>
      <c r="AV127" s="162"/>
      <c r="AW127" s="162"/>
      <c r="AX127" s="508"/>
      <c r="AY127" s="508"/>
      <c r="BO127" s="46"/>
      <c r="BP127" s="318" t="s">
        <v>213</v>
      </c>
      <c r="BQ127" s="319"/>
      <c r="BR127" s="320"/>
      <c r="BS127" s="321"/>
      <c r="BT127" s="319"/>
      <c r="BU127" s="320"/>
      <c r="BV127" s="321"/>
      <c r="BW127" s="322"/>
      <c r="BX127" s="376"/>
      <c r="BY127" s="321"/>
      <c r="CA127" s="12"/>
      <c r="CB127" s="199">
        <v>1100</v>
      </c>
      <c r="CC127" s="200" t="s">
        <v>108</v>
      </c>
      <c r="CD127" s="310">
        <f>N11</f>
        <v>0</v>
      </c>
      <c r="CE127" s="310">
        <f>N12</f>
        <v>0</v>
      </c>
      <c r="CF127" s="310">
        <f>N13</f>
        <v>0</v>
      </c>
      <c r="CG127" s="385">
        <f>N14</f>
        <v>0</v>
      </c>
      <c r="CH127" s="433"/>
      <c r="CI127" s="433"/>
      <c r="CJ127" s="433"/>
      <c r="CK127" s="433"/>
    </row>
    <row r="128" spans="1:89" ht="16.5" thickBot="1">
      <c r="A128" s="60"/>
      <c r="B128" s="373" t="s">
        <v>117</v>
      </c>
      <c r="C128" s="263"/>
      <c r="D128" s="267"/>
      <c r="E128" s="435"/>
      <c r="F128" s="263"/>
      <c r="G128" s="267"/>
      <c r="H128" s="268"/>
      <c r="I128" s="269"/>
      <c r="J128" s="263"/>
      <c r="K128" s="267"/>
      <c r="L128" s="435"/>
      <c r="M128" s="263"/>
      <c r="N128" s="264"/>
      <c r="O128" s="435"/>
      <c r="P128" s="263">
        <f t="shared" si="105"/>
        <v>0</v>
      </c>
      <c r="Q128" s="267">
        <f t="shared" si="105"/>
        <v>0</v>
      </c>
      <c r="R128" s="435"/>
      <c r="S128" s="266"/>
      <c r="T128" s="267"/>
      <c r="U128" s="214"/>
      <c r="V128" s="215"/>
      <c r="W128" s="215"/>
      <c r="X128" s="215"/>
      <c r="Y128" s="215"/>
      <c r="Z128" s="215"/>
      <c r="AA128" s="6"/>
      <c r="AR128" s="182"/>
      <c r="AS128" s="182"/>
      <c r="AT128" s="182"/>
      <c r="AU128" s="182"/>
      <c r="AV128" s="162"/>
      <c r="AW128" s="162"/>
      <c r="AX128" s="508"/>
      <c r="AY128" s="508"/>
      <c r="BO128" s="46">
        <v>7</v>
      </c>
      <c r="BP128" s="135" t="s">
        <v>234</v>
      </c>
      <c r="BQ128" s="46"/>
      <c r="BS128" s="49"/>
      <c r="BT128" s="46"/>
      <c r="BV128" s="49"/>
      <c r="BY128" s="49"/>
      <c r="CA128" s="12"/>
      <c r="CB128" s="231"/>
      <c r="CC128" s="232" t="s">
        <v>112</v>
      </c>
      <c r="CD128" s="233"/>
      <c r="CE128" s="234"/>
      <c r="CF128" s="234"/>
      <c r="CG128" s="235"/>
      <c r="CH128" s="162"/>
      <c r="CI128" s="162"/>
      <c r="CJ128" s="162"/>
      <c r="CK128" s="162"/>
    </row>
    <row r="129" spans="1:89" ht="16.5" thickBot="1">
      <c r="A129" s="60">
        <v>1224</v>
      </c>
      <c r="B129" s="445" t="s">
        <v>235</v>
      </c>
      <c r="C129" s="426"/>
      <c r="D129" s="426"/>
      <c r="E129" s="426"/>
      <c r="F129" s="1"/>
      <c r="G129" s="1"/>
      <c r="H129" s="427"/>
      <c r="I129" s="427"/>
      <c r="J129" s="426"/>
      <c r="K129" s="426"/>
      <c r="L129" s="426"/>
      <c r="M129" s="426"/>
      <c r="N129" s="426"/>
      <c r="O129" s="426"/>
      <c r="P129" s="427"/>
      <c r="Q129" s="427"/>
      <c r="R129" s="427"/>
      <c r="S129" s="426"/>
      <c r="T129" s="426"/>
      <c r="U129" s="396"/>
      <c r="V129" s="397"/>
      <c r="W129" s="397"/>
      <c r="X129" s="397"/>
      <c r="Y129" s="397"/>
      <c r="Z129" s="397"/>
      <c r="AA129" s="6"/>
      <c r="AR129" s="182"/>
      <c r="AS129" s="182"/>
      <c r="AT129" s="182"/>
      <c r="AU129" s="182"/>
      <c r="AV129" s="162"/>
      <c r="AW129" s="162"/>
      <c r="AX129" s="508"/>
      <c r="AY129" s="508"/>
      <c r="BO129" s="46"/>
      <c r="BP129" s="459" t="s">
        <v>210</v>
      </c>
      <c r="BQ129" s="164"/>
      <c r="BR129" s="90"/>
      <c r="BS129" s="165"/>
      <c r="BT129" s="164"/>
      <c r="BU129" s="90"/>
      <c r="BV129" s="165"/>
      <c r="BW129" s="166"/>
      <c r="BX129" s="342"/>
      <c r="BY129" s="165"/>
      <c r="CA129" s="12"/>
      <c r="CB129" s="244">
        <v>1110</v>
      </c>
      <c r="CC129" s="245" t="s">
        <v>116</v>
      </c>
      <c r="CD129" s="310">
        <f>N26</f>
        <v>0</v>
      </c>
      <c r="CE129" s="310">
        <f>N27</f>
        <v>0</v>
      </c>
      <c r="CF129" s="310">
        <f>N28</f>
        <v>0</v>
      </c>
      <c r="CG129" s="385">
        <f>N29</f>
        <v>0</v>
      </c>
      <c r="CH129" s="162"/>
      <c r="CI129" s="162"/>
      <c r="CJ129" s="162"/>
      <c r="CK129" s="162"/>
    </row>
    <row r="130" spans="1:89" ht="15.75">
      <c r="A130" s="60"/>
      <c r="B130" s="361" t="s">
        <v>105</v>
      </c>
      <c r="C130" s="207"/>
      <c r="D130" s="211"/>
      <c r="E130" s="430"/>
      <c r="F130" s="207"/>
      <c r="G130" s="211"/>
      <c r="H130" s="212"/>
      <c r="I130" s="213"/>
      <c r="J130" s="207"/>
      <c r="K130" s="211"/>
      <c r="L130" s="430"/>
      <c r="M130" s="207"/>
      <c r="N130" s="208"/>
      <c r="O130" s="430"/>
      <c r="P130" s="207">
        <f aca="true" t="shared" si="106" ref="P130:Q133">C130+J130+M130</f>
        <v>0</v>
      </c>
      <c r="Q130" s="211">
        <f t="shared" si="106"/>
        <v>0</v>
      </c>
      <c r="R130" s="430"/>
      <c r="S130" s="210"/>
      <c r="T130" s="211"/>
      <c r="U130" s="214"/>
      <c r="V130" s="215"/>
      <c r="W130" s="215"/>
      <c r="X130" s="215"/>
      <c r="Y130" s="215"/>
      <c r="Z130" s="215"/>
      <c r="AA130" s="6"/>
      <c r="AR130" s="182"/>
      <c r="AS130" s="182"/>
      <c r="AT130" s="182"/>
      <c r="AU130" s="182"/>
      <c r="AV130" s="162"/>
      <c r="AW130" s="162"/>
      <c r="AX130" s="508"/>
      <c r="AY130" s="508"/>
      <c r="BO130" s="46"/>
      <c r="BP130" s="284" t="s">
        <v>127</v>
      </c>
      <c r="BQ130" s="194"/>
      <c r="BR130" s="195"/>
      <c r="BS130" s="196"/>
      <c r="BT130" s="194"/>
      <c r="BU130" s="195"/>
      <c r="BV130" s="196"/>
      <c r="BW130" s="197"/>
      <c r="BX130" s="195"/>
      <c r="BY130" s="196"/>
      <c r="CA130" s="12"/>
      <c r="CB130" s="231"/>
      <c r="CC130" s="232" t="s">
        <v>112</v>
      </c>
      <c r="CD130" s="233"/>
      <c r="CE130" s="234"/>
      <c r="CF130" s="234"/>
      <c r="CG130" s="235"/>
      <c r="CH130" s="162"/>
      <c r="CI130" s="162"/>
      <c r="CJ130" s="162"/>
      <c r="CK130" s="162"/>
    </row>
    <row r="131" spans="1:89" ht="15.75">
      <c r="A131" s="60"/>
      <c r="B131" s="371" t="s">
        <v>109</v>
      </c>
      <c r="C131" s="237"/>
      <c r="D131" s="241"/>
      <c r="E131" s="432"/>
      <c r="F131" s="237"/>
      <c r="G131" s="241"/>
      <c r="H131" s="242"/>
      <c r="I131" s="243"/>
      <c r="J131" s="237"/>
      <c r="K131" s="241"/>
      <c r="L131" s="432"/>
      <c r="M131" s="237"/>
      <c r="N131" s="238"/>
      <c r="O131" s="432"/>
      <c r="P131" s="237">
        <f t="shared" si="106"/>
        <v>0</v>
      </c>
      <c r="Q131" s="241">
        <f t="shared" si="106"/>
        <v>0</v>
      </c>
      <c r="R131" s="432"/>
      <c r="S131" s="240"/>
      <c r="T131" s="241"/>
      <c r="U131" s="214"/>
      <c r="V131" s="215"/>
      <c r="W131" s="215"/>
      <c r="X131" s="215"/>
      <c r="Y131" s="215"/>
      <c r="Z131" s="215"/>
      <c r="AA131" s="6"/>
      <c r="AQ131" s="14"/>
      <c r="AR131" s="14"/>
      <c r="AS131" s="390"/>
      <c r="AT131" s="14"/>
      <c r="AU131" s="390"/>
      <c r="AW131" s="390"/>
      <c r="BO131" s="46"/>
      <c r="BP131" s="284" t="s">
        <v>129</v>
      </c>
      <c r="BQ131" s="194"/>
      <c r="BR131" s="201"/>
      <c r="BS131" s="196"/>
      <c r="BT131" s="194"/>
      <c r="BU131" s="201"/>
      <c r="BV131" s="196"/>
      <c r="BW131" s="197"/>
      <c r="BX131" s="195"/>
      <c r="BY131" s="196"/>
      <c r="CA131" s="12"/>
      <c r="CB131" s="167">
        <v>1111</v>
      </c>
      <c r="CC131" s="168" t="s">
        <v>122</v>
      </c>
      <c r="CD131" s="310">
        <f>N31</f>
        <v>0</v>
      </c>
      <c r="CE131" s="310">
        <f>N32</f>
        <v>0</v>
      </c>
      <c r="CF131" s="310">
        <f>N33</f>
        <v>0</v>
      </c>
      <c r="CG131" s="385">
        <f>N34</f>
        <v>0</v>
      </c>
      <c r="CH131" s="162"/>
      <c r="CI131" s="162"/>
      <c r="CJ131" s="162"/>
      <c r="CK131" s="162"/>
    </row>
    <row r="132" spans="1:89" ht="15.75">
      <c r="A132" s="60"/>
      <c r="B132" s="371" t="s">
        <v>113</v>
      </c>
      <c r="C132" s="237"/>
      <c r="D132" s="241"/>
      <c r="E132" s="432"/>
      <c r="F132" s="237"/>
      <c r="G132" s="241"/>
      <c r="H132" s="242"/>
      <c r="I132" s="243"/>
      <c r="J132" s="237"/>
      <c r="K132" s="241"/>
      <c r="L132" s="432"/>
      <c r="M132" s="237"/>
      <c r="N132" s="238"/>
      <c r="O132" s="432"/>
      <c r="P132" s="237">
        <f t="shared" si="106"/>
        <v>0</v>
      </c>
      <c r="Q132" s="241">
        <f t="shared" si="106"/>
        <v>0</v>
      </c>
      <c r="R132" s="432"/>
      <c r="S132" s="240"/>
      <c r="T132" s="241"/>
      <c r="U132" s="214"/>
      <c r="V132" s="215"/>
      <c r="W132" s="215"/>
      <c r="X132" s="215"/>
      <c r="Y132" s="215"/>
      <c r="Z132" s="215"/>
      <c r="AA132" s="6"/>
      <c r="BO132" s="46"/>
      <c r="BP132" s="284" t="s">
        <v>132</v>
      </c>
      <c r="BQ132" s="194"/>
      <c r="BR132" s="106"/>
      <c r="BS132" s="196"/>
      <c r="BT132" s="194"/>
      <c r="BU132" s="106"/>
      <c r="BV132" s="196"/>
      <c r="BW132" s="197"/>
      <c r="BX132" s="195"/>
      <c r="BY132" s="196"/>
      <c r="CA132" s="12"/>
      <c r="CB132" s="285">
        <v>1200</v>
      </c>
      <c r="CC132" s="286" t="s">
        <v>126</v>
      </c>
      <c r="CD132" s="233"/>
      <c r="CE132" s="234"/>
      <c r="CF132" s="234"/>
      <c r="CG132" s="235"/>
      <c r="CH132" s="162"/>
      <c r="CI132" s="162"/>
      <c r="CJ132" s="162"/>
      <c r="CK132" s="162"/>
    </row>
    <row r="133" spans="1:89" ht="16.5" thickBot="1">
      <c r="A133" s="60"/>
      <c r="B133" s="373" t="s">
        <v>117</v>
      </c>
      <c r="C133" s="263"/>
      <c r="D133" s="267"/>
      <c r="E133" s="435"/>
      <c r="F133" s="263"/>
      <c r="G133" s="267"/>
      <c r="H133" s="268"/>
      <c r="I133" s="269"/>
      <c r="J133" s="263"/>
      <c r="K133" s="267"/>
      <c r="L133" s="435"/>
      <c r="M133" s="263"/>
      <c r="N133" s="264"/>
      <c r="O133" s="435"/>
      <c r="P133" s="263">
        <f t="shared" si="106"/>
        <v>0</v>
      </c>
      <c r="Q133" s="267">
        <f t="shared" si="106"/>
        <v>0</v>
      </c>
      <c r="R133" s="435"/>
      <c r="S133" s="266"/>
      <c r="T133" s="267"/>
      <c r="U133" s="214"/>
      <c r="V133" s="215"/>
      <c r="W133" s="215"/>
      <c r="X133" s="215"/>
      <c r="Y133" s="215"/>
      <c r="Z133" s="215"/>
      <c r="AA133" s="6"/>
      <c r="AQ133" s="14"/>
      <c r="BO133" s="46"/>
      <c r="BP133" s="318" t="s">
        <v>213</v>
      </c>
      <c r="BQ133" s="319"/>
      <c r="BR133" s="320"/>
      <c r="BS133" s="321"/>
      <c r="BT133" s="319"/>
      <c r="BU133" s="320"/>
      <c r="BV133" s="321"/>
      <c r="BW133" s="322"/>
      <c r="BX133" s="376"/>
      <c r="BY133" s="321"/>
      <c r="CA133" s="12"/>
      <c r="CB133" s="301"/>
      <c r="CC133" s="302" t="s">
        <v>128</v>
      </c>
      <c r="CD133" s="169"/>
      <c r="CE133" s="170"/>
      <c r="CF133" s="170"/>
      <c r="CG133" s="171"/>
      <c r="CH133" s="162"/>
      <c r="CI133" s="162"/>
      <c r="CJ133" s="162"/>
      <c r="CK133" s="162"/>
    </row>
    <row r="134" spans="1:89" ht="16.5" thickBot="1">
      <c r="A134" s="60">
        <v>1225</v>
      </c>
      <c r="B134" s="445" t="s">
        <v>236</v>
      </c>
      <c r="C134" s="426"/>
      <c r="D134" s="426"/>
      <c r="E134" s="426"/>
      <c r="F134" s="1"/>
      <c r="G134" s="1"/>
      <c r="H134" s="427"/>
      <c r="I134" s="427"/>
      <c r="J134" s="427"/>
      <c r="K134" s="427"/>
      <c r="L134" s="427"/>
      <c r="M134" s="427"/>
      <c r="N134" s="427"/>
      <c r="O134" s="427"/>
      <c r="P134" s="427"/>
      <c r="Q134" s="427"/>
      <c r="R134" s="427"/>
      <c r="S134" s="427"/>
      <c r="T134" s="427"/>
      <c r="U134" s="6"/>
      <c r="AA134" s="6"/>
      <c r="AR134" s="182"/>
      <c r="AS134" s="182"/>
      <c r="AT134" s="182"/>
      <c r="AU134" s="182"/>
      <c r="AV134" s="162"/>
      <c r="AW134" s="162"/>
      <c r="AX134" s="508"/>
      <c r="AY134" s="508"/>
      <c r="BO134" s="46">
        <v>8</v>
      </c>
      <c r="BP134" s="135" t="s">
        <v>237</v>
      </c>
      <c r="BQ134" s="46"/>
      <c r="BS134" s="49"/>
      <c r="BT134" s="46"/>
      <c r="BV134" s="49"/>
      <c r="BY134" s="49"/>
      <c r="CA134" s="12"/>
      <c r="CB134" s="244"/>
      <c r="CC134" s="200" t="s">
        <v>130</v>
      </c>
      <c r="CD134" s="310">
        <f>CD136+CD144</f>
        <v>0</v>
      </c>
      <c r="CE134" s="204">
        <f>CE136+CE144</f>
        <v>0</v>
      </c>
      <c r="CF134" s="204">
        <f>CF136+CF144</f>
        <v>0</v>
      </c>
      <c r="CG134" s="205">
        <f>CG136+CG144</f>
        <v>0</v>
      </c>
      <c r="CH134" s="433"/>
      <c r="CI134" s="433"/>
      <c r="CJ134" s="433"/>
      <c r="CK134" s="433"/>
    </row>
    <row r="135" spans="1:89" ht="15.75">
      <c r="A135" s="60"/>
      <c r="B135" s="361" t="s">
        <v>105</v>
      </c>
      <c r="C135" s="207"/>
      <c r="D135" s="211"/>
      <c r="E135" s="430"/>
      <c r="F135" s="207"/>
      <c r="G135" s="211"/>
      <c r="H135" s="212"/>
      <c r="I135" s="213"/>
      <c r="J135" s="207"/>
      <c r="K135" s="211"/>
      <c r="L135" s="430"/>
      <c r="M135" s="207"/>
      <c r="N135" s="208"/>
      <c r="O135" s="430"/>
      <c r="P135" s="207">
        <f aca="true" t="shared" si="107" ref="P135:Q138">C135+J135+M135</f>
        <v>0</v>
      </c>
      <c r="Q135" s="211">
        <f t="shared" si="107"/>
        <v>0</v>
      </c>
      <c r="R135" s="430"/>
      <c r="S135" s="210"/>
      <c r="T135" s="211"/>
      <c r="U135" s="214"/>
      <c r="V135" s="215"/>
      <c r="W135" s="215"/>
      <c r="X135" s="215"/>
      <c r="Y135" s="215"/>
      <c r="Z135" s="215"/>
      <c r="AA135" s="6"/>
      <c r="AR135" s="182"/>
      <c r="AS135" s="182"/>
      <c r="AT135" s="182"/>
      <c r="AU135" s="182"/>
      <c r="AV135" s="162"/>
      <c r="AW135" s="162"/>
      <c r="AX135" s="508"/>
      <c r="AY135" s="508"/>
      <c r="BO135" s="46"/>
      <c r="BP135" s="459" t="s">
        <v>210</v>
      </c>
      <c r="BQ135" s="164"/>
      <c r="BR135" s="90"/>
      <c r="BS135" s="165"/>
      <c r="BT135" s="164"/>
      <c r="BU135" s="90"/>
      <c r="BV135" s="165"/>
      <c r="BW135" s="166"/>
      <c r="BX135" s="342"/>
      <c r="BY135" s="165"/>
      <c r="CA135" s="12"/>
      <c r="CB135" s="231"/>
      <c r="CC135" s="232" t="s">
        <v>23</v>
      </c>
      <c r="CD135" s="233"/>
      <c r="CE135" s="234"/>
      <c r="CF135" s="234"/>
      <c r="CG135" s="235"/>
      <c r="CH135" s="162"/>
      <c r="CI135" s="162"/>
      <c r="CJ135" s="162"/>
      <c r="CK135" s="162"/>
    </row>
    <row r="136" spans="1:89" ht="15.75">
      <c r="A136" s="60"/>
      <c r="B136" s="371" t="s">
        <v>109</v>
      </c>
      <c r="C136" s="237"/>
      <c r="D136" s="241"/>
      <c r="E136" s="432"/>
      <c r="F136" s="237"/>
      <c r="G136" s="241"/>
      <c r="H136" s="242"/>
      <c r="I136" s="243"/>
      <c r="J136" s="237"/>
      <c r="K136" s="241"/>
      <c r="L136" s="432"/>
      <c r="M136" s="237"/>
      <c r="N136" s="238"/>
      <c r="O136" s="432"/>
      <c r="P136" s="237">
        <f t="shared" si="107"/>
        <v>0</v>
      </c>
      <c r="Q136" s="241">
        <f t="shared" si="107"/>
        <v>0</v>
      </c>
      <c r="R136" s="432"/>
      <c r="S136" s="240"/>
      <c r="T136" s="241"/>
      <c r="U136" s="214"/>
      <c r="V136" s="215"/>
      <c r="W136" s="215"/>
      <c r="X136" s="215"/>
      <c r="Y136" s="215"/>
      <c r="Z136" s="215"/>
      <c r="AA136" s="6"/>
      <c r="AQ136" s="14"/>
      <c r="AR136" s="14"/>
      <c r="AS136" s="390"/>
      <c r="AT136" s="14"/>
      <c r="AU136" s="390"/>
      <c r="AW136" s="390"/>
      <c r="BO136" s="46"/>
      <c r="BP136" s="284" t="s">
        <v>127</v>
      </c>
      <c r="BQ136" s="194"/>
      <c r="BR136" s="195"/>
      <c r="BS136" s="196"/>
      <c r="BT136" s="194"/>
      <c r="BU136" s="195"/>
      <c r="BV136" s="196"/>
      <c r="BW136" s="197"/>
      <c r="BX136" s="195"/>
      <c r="BY136" s="196"/>
      <c r="CA136" s="12"/>
      <c r="CB136" s="333">
        <v>1210</v>
      </c>
      <c r="CC136" s="334" t="s">
        <v>135</v>
      </c>
      <c r="CD136" s="335">
        <f>CD138+CD139+CD140+CD141</f>
        <v>0</v>
      </c>
      <c r="CE136" s="195">
        <f>CE138+CE139+CE140+CE141</f>
        <v>0</v>
      </c>
      <c r="CF136" s="195">
        <f>CF138+CF139+CF140+CF141</f>
        <v>0</v>
      </c>
      <c r="CG136" s="196">
        <f>CG138+CG139+CG140+CG141</f>
        <v>0</v>
      </c>
      <c r="CH136" s="162"/>
      <c r="CI136" s="162"/>
      <c r="CJ136" s="162"/>
      <c r="CK136" s="162"/>
    </row>
    <row r="137" spans="1:89" ht="16.5" thickBot="1">
      <c r="A137" s="60"/>
      <c r="B137" s="371" t="s">
        <v>113</v>
      </c>
      <c r="C137" s="237"/>
      <c r="D137" s="241"/>
      <c r="E137" s="432"/>
      <c r="F137" s="237"/>
      <c r="G137" s="241"/>
      <c r="H137" s="242"/>
      <c r="I137" s="243"/>
      <c r="J137" s="237"/>
      <c r="K137" s="241"/>
      <c r="L137" s="432"/>
      <c r="M137" s="237"/>
      <c r="N137" s="238"/>
      <c r="O137" s="432"/>
      <c r="P137" s="237">
        <f t="shared" si="107"/>
        <v>0</v>
      </c>
      <c r="Q137" s="241">
        <f t="shared" si="107"/>
        <v>0</v>
      </c>
      <c r="R137" s="432"/>
      <c r="S137" s="240"/>
      <c r="T137" s="241"/>
      <c r="U137" s="214"/>
      <c r="V137" s="215"/>
      <c r="W137" s="215"/>
      <c r="X137" s="215"/>
      <c r="Y137" s="215"/>
      <c r="Z137" s="215"/>
      <c r="AA137" s="6"/>
      <c r="BO137" s="46"/>
      <c r="BP137" s="284" t="s">
        <v>129</v>
      </c>
      <c r="BQ137" s="194"/>
      <c r="BR137" s="201"/>
      <c r="BS137" s="196"/>
      <c r="BT137" s="194"/>
      <c r="BU137" s="201"/>
      <c r="BV137" s="196"/>
      <c r="BW137" s="197"/>
      <c r="BX137" s="195"/>
      <c r="BY137" s="196"/>
      <c r="CA137" s="12"/>
      <c r="CB137" s="231"/>
      <c r="CC137" s="232" t="s">
        <v>112</v>
      </c>
      <c r="CD137" s="233"/>
      <c r="CE137" s="234"/>
      <c r="CF137" s="234"/>
      <c r="CG137" s="235"/>
      <c r="CH137" s="162"/>
      <c r="CI137" s="162"/>
      <c r="CJ137" s="162"/>
      <c r="CK137" s="162"/>
    </row>
    <row r="138" spans="1:89" ht="16.5" thickBot="1">
      <c r="A138" s="60"/>
      <c r="B138" s="373" t="s">
        <v>117</v>
      </c>
      <c r="C138" s="263"/>
      <c r="D138" s="267"/>
      <c r="E138" s="435"/>
      <c r="F138" s="263"/>
      <c r="G138" s="267"/>
      <c r="H138" s="268"/>
      <c r="I138" s="269"/>
      <c r="J138" s="263"/>
      <c r="K138" s="267"/>
      <c r="L138" s="435"/>
      <c r="M138" s="263"/>
      <c r="N138" s="264"/>
      <c r="O138" s="435"/>
      <c r="P138" s="263">
        <f t="shared" si="107"/>
        <v>0</v>
      </c>
      <c r="Q138" s="267">
        <f t="shared" si="107"/>
        <v>0</v>
      </c>
      <c r="R138" s="435"/>
      <c r="S138" s="266"/>
      <c r="T138" s="267"/>
      <c r="U138" s="214"/>
      <c r="V138" s="215"/>
      <c r="W138" s="215"/>
      <c r="X138" s="215"/>
      <c r="Y138" s="215"/>
      <c r="Z138" s="215"/>
      <c r="AA138" s="6"/>
      <c r="BO138" s="46"/>
      <c r="BP138" s="284" t="s">
        <v>132</v>
      </c>
      <c r="BQ138" s="194"/>
      <c r="BR138" s="106"/>
      <c r="BS138" s="196"/>
      <c r="BT138" s="194"/>
      <c r="BU138" s="106"/>
      <c r="BV138" s="196"/>
      <c r="BW138" s="197"/>
      <c r="BX138" s="195"/>
      <c r="BY138" s="196"/>
      <c r="CA138" s="12"/>
      <c r="CB138" s="167">
        <v>1211</v>
      </c>
      <c r="CC138" s="168" t="s">
        <v>138</v>
      </c>
      <c r="CD138" s="164">
        <f>N58</f>
        <v>0</v>
      </c>
      <c r="CE138" s="349">
        <f>N59</f>
        <v>0</v>
      </c>
      <c r="CF138" s="349">
        <f>N60</f>
        <v>0</v>
      </c>
      <c r="CG138" s="350">
        <f>N61</f>
        <v>0</v>
      </c>
      <c r="CH138" s="162"/>
      <c r="CI138" s="162"/>
      <c r="CJ138" s="162"/>
      <c r="CK138" s="162"/>
    </row>
    <row r="139" spans="1:89" ht="16.5" thickBot="1">
      <c r="A139" s="60">
        <v>1226</v>
      </c>
      <c r="B139" s="445" t="s">
        <v>238</v>
      </c>
      <c r="C139" s="445"/>
      <c r="D139" s="445"/>
      <c r="E139" s="445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U139" s="458"/>
      <c r="V139" s="4"/>
      <c r="W139" s="4"/>
      <c r="X139" s="4"/>
      <c r="Y139" s="4"/>
      <c r="Z139" s="4"/>
      <c r="AA139" s="6"/>
      <c r="BO139" s="46"/>
      <c r="BP139" s="318" t="s">
        <v>213</v>
      </c>
      <c r="BQ139" s="319"/>
      <c r="BR139" s="320"/>
      <c r="BS139" s="321"/>
      <c r="BT139" s="319"/>
      <c r="BU139" s="320"/>
      <c r="BV139" s="321"/>
      <c r="BW139" s="322"/>
      <c r="BX139" s="376"/>
      <c r="BY139" s="321"/>
      <c r="CA139" s="12"/>
      <c r="CB139" s="167">
        <v>1212</v>
      </c>
      <c r="CC139" s="168" t="s">
        <v>140</v>
      </c>
      <c r="CD139" s="194">
        <f>N63</f>
        <v>0</v>
      </c>
      <c r="CE139" s="201">
        <f>N64</f>
        <v>0</v>
      </c>
      <c r="CF139" s="201">
        <f>N65</f>
        <v>0</v>
      </c>
      <c r="CG139" s="202">
        <f>N66</f>
        <v>0</v>
      </c>
      <c r="CH139" s="162"/>
      <c r="CI139" s="162"/>
      <c r="CJ139" s="162"/>
      <c r="CK139" s="162"/>
    </row>
    <row r="140" spans="1:89" ht="16.5" thickBot="1">
      <c r="A140" s="60"/>
      <c r="B140" s="361" t="s">
        <v>105</v>
      </c>
      <c r="C140" s="207"/>
      <c r="D140" s="211"/>
      <c r="E140" s="430"/>
      <c r="F140" s="207"/>
      <c r="G140" s="211"/>
      <c r="H140" s="212"/>
      <c r="I140" s="213"/>
      <c r="J140" s="207"/>
      <c r="K140" s="211"/>
      <c r="L140" s="430"/>
      <c r="M140" s="207"/>
      <c r="N140" s="208"/>
      <c r="O140" s="430"/>
      <c r="P140" s="207">
        <f aca="true" t="shared" si="108" ref="P140:Q143">C140+J140+M140</f>
        <v>0</v>
      </c>
      <c r="Q140" s="211">
        <f t="shared" si="108"/>
        <v>0</v>
      </c>
      <c r="R140" s="430"/>
      <c r="S140" s="210"/>
      <c r="T140" s="211"/>
      <c r="U140" s="214"/>
      <c r="V140" s="215"/>
      <c r="W140" s="215"/>
      <c r="X140" s="215"/>
      <c r="Y140" s="215"/>
      <c r="Z140" s="215"/>
      <c r="AA140" s="6"/>
      <c r="BO140" s="46">
        <v>9</v>
      </c>
      <c r="BP140" s="135" t="s">
        <v>239</v>
      </c>
      <c r="BQ140" s="46"/>
      <c r="BS140" s="49"/>
      <c r="BT140" s="46"/>
      <c r="BV140" s="49"/>
      <c r="BY140" s="49"/>
      <c r="CA140" s="12"/>
      <c r="CB140" s="167">
        <v>1213</v>
      </c>
      <c r="CC140" s="168" t="s">
        <v>141</v>
      </c>
      <c r="CD140" s="194">
        <f>N68</f>
        <v>0</v>
      </c>
      <c r="CE140" s="201">
        <f>N69</f>
        <v>0</v>
      </c>
      <c r="CF140" s="201">
        <f>N70</f>
        <v>0</v>
      </c>
      <c r="CG140" s="202">
        <f>N71</f>
        <v>0</v>
      </c>
      <c r="CH140" s="162"/>
      <c r="CI140" s="162"/>
      <c r="CJ140" s="162"/>
      <c r="CK140" s="162"/>
    </row>
    <row r="141" spans="1:89" ht="16.5" thickBot="1">
      <c r="A141" s="60"/>
      <c r="B141" s="371" t="s">
        <v>109</v>
      </c>
      <c r="C141" s="237"/>
      <c r="D141" s="241"/>
      <c r="E141" s="432"/>
      <c r="F141" s="237"/>
      <c r="G141" s="241"/>
      <c r="H141" s="242"/>
      <c r="I141" s="243"/>
      <c r="J141" s="237"/>
      <c r="K141" s="241"/>
      <c r="L141" s="432"/>
      <c r="M141" s="237"/>
      <c r="N141" s="238"/>
      <c r="O141" s="432"/>
      <c r="P141" s="237">
        <f t="shared" si="108"/>
        <v>0</v>
      </c>
      <c r="Q141" s="241">
        <f t="shared" si="108"/>
        <v>0</v>
      </c>
      <c r="R141" s="432"/>
      <c r="S141" s="240"/>
      <c r="T141" s="241"/>
      <c r="U141" s="214"/>
      <c r="V141" s="215"/>
      <c r="W141" s="215"/>
      <c r="X141" s="215"/>
      <c r="Y141" s="215"/>
      <c r="Z141" s="215"/>
      <c r="AA141" s="6"/>
      <c r="BO141" s="46"/>
      <c r="BP141" s="459" t="s">
        <v>210</v>
      </c>
      <c r="BQ141" s="164"/>
      <c r="BR141" s="90"/>
      <c r="BS141" s="165"/>
      <c r="BT141" s="164"/>
      <c r="BU141" s="90"/>
      <c r="BV141" s="165"/>
      <c r="BW141" s="166"/>
      <c r="BX141" s="342"/>
      <c r="BY141" s="165"/>
      <c r="CA141" s="12"/>
      <c r="CB141" s="244">
        <v>1214</v>
      </c>
      <c r="CC141" s="245" t="s">
        <v>144</v>
      </c>
      <c r="CD141" s="319">
        <f>N73</f>
        <v>0</v>
      </c>
      <c r="CE141" s="357">
        <f>N74</f>
        <v>0</v>
      </c>
      <c r="CF141" s="357">
        <f>N75</f>
        <v>0</v>
      </c>
      <c r="CG141" s="358">
        <f>N76</f>
        <v>0</v>
      </c>
      <c r="CH141" s="162"/>
      <c r="CI141" s="162"/>
      <c r="CJ141" s="162"/>
      <c r="CK141" s="162"/>
    </row>
    <row r="142" spans="1:89" ht="15.75">
      <c r="A142" s="60"/>
      <c r="B142" s="371" t="s">
        <v>113</v>
      </c>
      <c r="C142" s="237"/>
      <c r="D142" s="241"/>
      <c r="E142" s="432"/>
      <c r="F142" s="237"/>
      <c r="G142" s="241"/>
      <c r="H142" s="242"/>
      <c r="I142" s="243"/>
      <c r="J142" s="237"/>
      <c r="K142" s="241"/>
      <c r="L142" s="432"/>
      <c r="M142" s="237"/>
      <c r="N142" s="238"/>
      <c r="O142" s="432"/>
      <c r="P142" s="237">
        <f t="shared" si="108"/>
        <v>0</v>
      </c>
      <c r="Q142" s="241">
        <f t="shared" si="108"/>
        <v>0</v>
      </c>
      <c r="R142" s="432"/>
      <c r="S142" s="240"/>
      <c r="T142" s="241"/>
      <c r="U142" s="214"/>
      <c r="V142" s="215"/>
      <c r="W142" s="215"/>
      <c r="X142" s="215"/>
      <c r="Y142" s="215"/>
      <c r="Z142" s="215"/>
      <c r="AA142" s="6"/>
      <c r="BO142" s="46"/>
      <c r="BP142" s="284" t="s">
        <v>127</v>
      </c>
      <c r="BQ142" s="194"/>
      <c r="BR142" s="195"/>
      <c r="BS142" s="196"/>
      <c r="BT142" s="194"/>
      <c r="BU142" s="195"/>
      <c r="BV142" s="196"/>
      <c r="BW142" s="197"/>
      <c r="BX142" s="195"/>
      <c r="BY142" s="196"/>
      <c r="CA142" s="12"/>
      <c r="CB142" s="359">
        <v>1220</v>
      </c>
      <c r="CC142" s="360" t="s">
        <v>146</v>
      </c>
      <c r="CD142" s="169"/>
      <c r="CE142" s="170"/>
      <c r="CF142" s="170"/>
      <c r="CG142" s="171"/>
      <c r="CH142" s="162"/>
      <c r="CI142" s="162"/>
      <c r="CJ142" s="162"/>
      <c r="CK142" s="162"/>
    </row>
    <row r="143" spans="1:89" ht="16.5" thickBot="1">
      <c r="A143" s="60"/>
      <c r="B143" s="373" t="s">
        <v>117</v>
      </c>
      <c r="C143" s="263"/>
      <c r="D143" s="267"/>
      <c r="E143" s="435"/>
      <c r="F143" s="263"/>
      <c r="G143" s="267"/>
      <c r="H143" s="268"/>
      <c r="I143" s="269"/>
      <c r="J143" s="263"/>
      <c r="K143" s="267"/>
      <c r="L143" s="435"/>
      <c r="M143" s="263"/>
      <c r="N143" s="264"/>
      <c r="O143" s="435"/>
      <c r="P143" s="263">
        <f t="shared" si="108"/>
        <v>0</v>
      </c>
      <c r="Q143" s="267">
        <f t="shared" si="108"/>
        <v>0</v>
      </c>
      <c r="R143" s="435"/>
      <c r="S143" s="266"/>
      <c r="T143" s="267"/>
      <c r="U143" s="214"/>
      <c r="V143" s="215"/>
      <c r="W143" s="215"/>
      <c r="X143" s="215"/>
      <c r="Y143" s="215"/>
      <c r="Z143" s="215"/>
      <c r="AA143" s="6"/>
      <c r="BO143" s="46"/>
      <c r="BP143" s="284" t="s">
        <v>129</v>
      </c>
      <c r="BQ143" s="194"/>
      <c r="BR143" s="201"/>
      <c r="BS143" s="196"/>
      <c r="BT143" s="194"/>
      <c r="BU143" s="201"/>
      <c r="BV143" s="196"/>
      <c r="BW143" s="197"/>
      <c r="BX143" s="195"/>
      <c r="BY143" s="196"/>
      <c r="CA143" s="12"/>
      <c r="CB143" s="369"/>
      <c r="CC143" s="370" t="s">
        <v>148</v>
      </c>
      <c r="CD143" s="169"/>
      <c r="CE143" s="170"/>
      <c r="CF143" s="170"/>
      <c r="CG143" s="171"/>
      <c r="CH143" s="162"/>
      <c r="CI143" s="162"/>
      <c r="CJ143" s="162"/>
      <c r="CK143" s="162"/>
    </row>
    <row r="144" spans="1:89" ht="16.5" thickBot="1">
      <c r="A144" s="60">
        <v>1227</v>
      </c>
      <c r="B144" s="445" t="s">
        <v>240</v>
      </c>
      <c r="C144" s="445"/>
      <c r="D144" s="445"/>
      <c r="E144" s="445"/>
      <c r="S144" s="4"/>
      <c r="T144" s="4"/>
      <c r="U144" s="396"/>
      <c r="V144" s="397"/>
      <c r="W144" s="397"/>
      <c r="X144" s="397"/>
      <c r="Y144" s="397"/>
      <c r="Z144" s="397"/>
      <c r="AA144" s="6"/>
      <c r="BO144" s="46"/>
      <c r="BP144" s="284" t="s">
        <v>132</v>
      </c>
      <c r="BQ144" s="194"/>
      <c r="BR144" s="106"/>
      <c r="BS144" s="196"/>
      <c r="BT144" s="194"/>
      <c r="BU144" s="106"/>
      <c r="BV144" s="196"/>
      <c r="BW144" s="197"/>
      <c r="BX144" s="195"/>
      <c r="BY144" s="196"/>
      <c r="CA144" s="12"/>
      <c r="CB144" s="333"/>
      <c r="CC144" s="334" t="s">
        <v>150</v>
      </c>
      <c r="CD144" s="335">
        <f>CD146+CD147+CD148+CD149+CD150+CD151+CD153</f>
        <v>0</v>
      </c>
      <c r="CE144" s="195">
        <f>CE146+CE147+CE148+CE149+CE150+CE151+CE153</f>
        <v>0</v>
      </c>
      <c r="CF144" s="195">
        <f>CF146+CF147+CF148+CF149+CF150+CF151+CF153</f>
        <v>0</v>
      </c>
      <c r="CG144" s="196">
        <f>CG146+CG147+CG148+CG149+CG150+CG151+CG153</f>
        <v>0</v>
      </c>
      <c r="CH144" s="162"/>
      <c r="CI144" s="162"/>
      <c r="CJ144" s="162"/>
      <c r="CK144" s="162"/>
    </row>
    <row r="145" spans="1:89" ht="16.5" thickBot="1">
      <c r="A145" s="60"/>
      <c r="B145" s="361" t="s">
        <v>105</v>
      </c>
      <c r="C145" s="207">
        <v>74</v>
      </c>
      <c r="D145" s="211">
        <v>73.5</v>
      </c>
      <c r="E145" s="430"/>
      <c r="F145" s="207">
        <v>32.8</v>
      </c>
      <c r="G145" s="211">
        <v>32.8</v>
      </c>
      <c r="H145" s="807">
        <v>41.2</v>
      </c>
      <c r="I145" s="826">
        <v>40.7</v>
      </c>
      <c r="J145" s="207"/>
      <c r="K145" s="211"/>
      <c r="L145" s="430"/>
      <c r="M145" s="207"/>
      <c r="N145" s="208"/>
      <c r="O145" s="430"/>
      <c r="P145" s="207">
        <f aca="true" t="shared" si="109" ref="P145:Q148">C145+J145+M145</f>
        <v>74</v>
      </c>
      <c r="Q145" s="211">
        <f t="shared" si="109"/>
        <v>73.5</v>
      </c>
      <c r="R145" s="430"/>
      <c r="S145" s="210"/>
      <c r="T145" s="211"/>
      <c r="U145" s="214"/>
      <c r="V145" s="215"/>
      <c r="W145" s="215"/>
      <c r="X145" s="215"/>
      <c r="Y145" s="215"/>
      <c r="Z145" s="215"/>
      <c r="AA145" s="6"/>
      <c r="BO145" s="46"/>
      <c r="BP145" s="318" t="s">
        <v>213</v>
      </c>
      <c r="BQ145" s="319"/>
      <c r="BR145" s="320"/>
      <c r="BS145" s="321"/>
      <c r="BT145" s="319"/>
      <c r="BU145" s="320"/>
      <c r="BV145" s="321"/>
      <c r="BW145" s="322"/>
      <c r="BX145" s="376"/>
      <c r="BY145" s="321"/>
      <c r="CA145" s="12"/>
      <c r="CB145" s="231"/>
      <c r="CC145" s="232" t="s">
        <v>112</v>
      </c>
      <c r="CD145" s="233"/>
      <c r="CE145" s="234"/>
      <c r="CF145" s="234"/>
      <c r="CG145" s="235"/>
      <c r="CH145" s="162"/>
      <c r="CI145" s="162"/>
      <c r="CJ145" s="162"/>
      <c r="CK145" s="162"/>
    </row>
    <row r="146" spans="1:89" ht="16.5" thickBot="1">
      <c r="A146" s="60"/>
      <c r="B146" s="371" t="s">
        <v>109</v>
      </c>
      <c r="C146" s="237">
        <v>6159</v>
      </c>
      <c r="D146" s="241">
        <v>5978</v>
      </c>
      <c r="E146" s="432"/>
      <c r="F146" s="237">
        <v>2988</v>
      </c>
      <c r="G146" s="241">
        <v>2990</v>
      </c>
      <c r="H146" s="808">
        <v>3171</v>
      </c>
      <c r="I146" s="809">
        <v>2988</v>
      </c>
      <c r="J146" s="237"/>
      <c r="K146" s="241"/>
      <c r="L146" s="432"/>
      <c r="M146" s="237"/>
      <c r="N146" s="238"/>
      <c r="O146" s="432"/>
      <c r="P146" s="237">
        <f t="shared" si="109"/>
        <v>6159</v>
      </c>
      <c r="Q146" s="241">
        <f t="shared" si="109"/>
        <v>5978</v>
      </c>
      <c r="R146" s="432"/>
      <c r="S146" s="240"/>
      <c r="T146" s="241"/>
      <c r="U146" s="214"/>
      <c r="V146" s="215"/>
      <c r="W146" s="215"/>
      <c r="X146" s="215"/>
      <c r="Y146" s="215"/>
      <c r="Z146" s="215"/>
      <c r="AA146" s="6"/>
      <c r="BO146" s="46">
        <v>10</v>
      </c>
      <c r="BP146" s="135" t="s">
        <v>241</v>
      </c>
      <c r="BQ146" s="46"/>
      <c r="BS146" s="49"/>
      <c r="BT146" s="46"/>
      <c r="BV146" s="49"/>
      <c r="BY146" s="49"/>
      <c r="CA146" s="12"/>
      <c r="CB146" s="167">
        <v>1221</v>
      </c>
      <c r="CC146" s="168" t="s">
        <v>152</v>
      </c>
      <c r="CD146" s="194">
        <f>N100</f>
        <v>0</v>
      </c>
      <c r="CE146" s="201">
        <f>N101</f>
        <v>0</v>
      </c>
      <c r="CF146" s="201">
        <f>N102</f>
        <v>0</v>
      </c>
      <c r="CG146" s="202">
        <f>N103</f>
        <v>0</v>
      </c>
      <c r="CH146" s="162"/>
      <c r="CI146" s="162"/>
      <c r="CJ146" s="162"/>
      <c r="CK146" s="162"/>
    </row>
    <row r="147" spans="1:89" ht="15.75">
      <c r="A147" s="60"/>
      <c r="B147" s="371" t="s">
        <v>113</v>
      </c>
      <c r="C147" s="237">
        <v>4841</v>
      </c>
      <c r="D147" s="241">
        <v>4691</v>
      </c>
      <c r="E147" s="432">
        <v>111155</v>
      </c>
      <c r="F147" s="237">
        <v>2386</v>
      </c>
      <c r="G147" s="241">
        <v>2384</v>
      </c>
      <c r="H147" s="808">
        <v>2455</v>
      </c>
      <c r="I147" s="809">
        <v>2307</v>
      </c>
      <c r="J147" s="237"/>
      <c r="K147" s="241"/>
      <c r="L147" s="432"/>
      <c r="M147" s="237"/>
      <c r="N147" s="238"/>
      <c r="O147" s="432"/>
      <c r="P147" s="237">
        <f t="shared" si="109"/>
        <v>4841</v>
      </c>
      <c r="Q147" s="241">
        <f t="shared" si="109"/>
        <v>4691</v>
      </c>
      <c r="R147" s="432"/>
      <c r="S147" s="240"/>
      <c r="T147" s="241"/>
      <c r="U147" s="214"/>
      <c r="V147" s="215"/>
      <c r="W147" s="215"/>
      <c r="X147" s="215"/>
      <c r="Y147" s="215"/>
      <c r="Z147" s="215"/>
      <c r="AA147" s="6"/>
      <c r="BO147" s="46"/>
      <c r="BP147" s="459" t="s">
        <v>210</v>
      </c>
      <c r="BQ147" s="164"/>
      <c r="BR147" s="90"/>
      <c r="BS147" s="165"/>
      <c r="BT147" s="164"/>
      <c r="BU147" s="90"/>
      <c r="BV147" s="165"/>
      <c r="BW147" s="166"/>
      <c r="BX147" s="342"/>
      <c r="BY147" s="165"/>
      <c r="CA147" s="12"/>
      <c r="CB147" s="167">
        <v>1222</v>
      </c>
      <c r="CC147" s="168" t="s">
        <v>155</v>
      </c>
      <c r="CD147" s="194">
        <f>N105</f>
        <v>0</v>
      </c>
      <c r="CE147" s="201">
        <f>N106</f>
        <v>0</v>
      </c>
      <c r="CF147" s="201">
        <f>N107</f>
        <v>0</v>
      </c>
      <c r="CG147" s="202">
        <f>N108</f>
        <v>0</v>
      </c>
      <c r="CH147" s="162"/>
      <c r="CI147" s="162"/>
      <c r="CJ147" s="162"/>
      <c r="CK147" s="162"/>
    </row>
    <row r="148" spans="1:89" ht="16.5" thickBot="1">
      <c r="A148" s="60"/>
      <c r="B148" s="373" t="s">
        <v>117</v>
      </c>
      <c r="C148" s="263">
        <v>852</v>
      </c>
      <c r="D148" s="267">
        <v>865</v>
      </c>
      <c r="E148" s="435">
        <v>95593</v>
      </c>
      <c r="F148" s="263">
        <v>95</v>
      </c>
      <c r="G148" s="267">
        <v>106</v>
      </c>
      <c r="H148" s="810">
        <v>757</v>
      </c>
      <c r="I148" s="811">
        <v>759</v>
      </c>
      <c r="J148" s="263"/>
      <c r="K148" s="267"/>
      <c r="L148" s="435"/>
      <c r="M148" s="263"/>
      <c r="N148" s="264"/>
      <c r="O148" s="435"/>
      <c r="P148" s="263">
        <f t="shared" si="109"/>
        <v>852</v>
      </c>
      <c r="Q148" s="267">
        <f t="shared" si="109"/>
        <v>865</v>
      </c>
      <c r="R148" s="435"/>
      <c r="S148" s="266"/>
      <c r="T148" s="267"/>
      <c r="U148" s="214"/>
      <c r="V148" s="215"/>
      <c r="W148" s="215"/>
      <c r="X148" s="215"/>
      <c r="Y148" s="215"/>
      <c r="Z148" s="215"/>
      <c r="AA148" s="6"/>
      <c r="BO148" s="46"/>
      <c r="BP148" s="284" t="s">
        <v>127</v>
      </c>
      <c r="BQ148" s="194"/>
      <c r="BR148" s="195"/>
      <c r="BS148" s="196"/>
      <c r="BT148" s="194"/>
      <c r="BU148" s="195"/>
      <c r="BV148" s="196"/>
      <c r="BW148" s="197"/>
      <c r="BX148" s="195"/>
      <c r="BY148" s="196"/>
      <c r="CA148" s="12"/>
      <c r="CB148" s="167">
        <v>1223</v>
      </c>
      <c r="CC148" s="168" t="s">
        <v>156</v>
      </c>
      <c r="CD148" s="194">
        <f>N115</f>
        <v>0</v>
      </c>
      <c r="CE148" s="201">
        <f>N116</f>
        <v>0</v>
      </c>
      <c r="CF148" s="201">
        <f>N117</f>
        <v>0</v>
      </c>
      <c r="CG148" s="202">
        <f>N1118</f>
        <v>0</v>
      </c>
      <c r="CH148" s="162"/>
      <c r="CI148" s="162"/>
      <c r="CJ148" s="162"/>
      <c r="CK148" s="162"/>
    </row>
    <row r="149" spans="1:89" ht="16.5" thickBot="1">
      <c r="A149" s="60"/>
      <c r="B149" s="274" t="s">
        <v>123</v>
      </c>
      <c r="C149" s="426"/>
      <c r="D149" s="426"/>
      <c r="E149" s="426"/>
      <c r="F149" s="1"/>
      <c r="G149" s="1"/>
      <c r="H149" s="427"/>
      <c r="I149" s="427"/>
      <c r="J149" s="427"/>
      <c r="K149" s="427"/>
      <c r="L149" s="427"/>
      <c r="M149" s="427"/>
      <c r="N149" s="427"/>
      <c r="O149" s="427"/>
      <c r="P149" s="427"/>
      <c r="Q149" s="427"/>
      <c r="R149" s="427"/>
      <c r="S149" s="427"/>
      <c r="T149" s="427"/>
      <c r="U149" s="396"/>
      <c r="V149" s="397"/>
      <c r="W149" s="397"/>
      <c r="X149" s="397"/>
      <c r="Y149" s="397"/>
      <c r="Z149" s="397"/>
      <c r="AA149" s="6"/>
      <c r="BO149" s="46"/>
      <c r="BP149" s="284" t="s">
        <v>129</v>
      </c>
      <c r="BQ149" s="194"/>
      <c r="BR149" s="201"/>
      <c r="BS149" s="196"/>
      <c r="BT149" s="194"/>
      <c r="BU149" s="201"/>
      <c r="BV149" s="196"/>
      <c r="BW149" s="197"/>
      <c r="BX149" s="195"/>
      <c r="BY149" s="196"/>
      <c r="CA149" s="12"/>
      <c r="CB149" s="167">
        <v>1224</v>
      </c>
      <c r="CC149" s="168" t="s">
        <v>157</v>
      </c>
      <c r="CD149" s="194">
        <f>N130</f>
        <v>0</v>
      </c>
      <c r="CE149" s="201">
        <f>N131</f>
        <v>0</v>
      </c>
      <c r="CF149" s="201">
        <f>N132</f>
        <v>0</v>
      </c>
      <c r="CG149" s="202">
        <f>N133</f>
        <v>0</v>
      </c>
      <c r="CH149" s="162"/>
      <c r="CI149" s="162"/>
      <c r="CJ149" s="162"/>
      <c r="CK149" s="162"/>
    </row>
    <row r="150" spans="1:89" ht="15.75">
      <c r="A150" s="60"/>
      <c r="B150" s="361" t="s">
        <v>105</v>
      </c>
      <c r="C150" s="207"/>
      <c r="D150" s="211"/>
      <c r="E150" s="430"/>
      <c r="F150" s="207"/>
      <c r="G150" s="211"/>
      <c r="H150" s="212"/>
      <c r="I150" s="213"/>
      <c r="J150" s="207"/>
      <c r="K150" s="211"/>
      <c r="L150" s="430"/>
      <c r="M150" s="207"/>
      <c r="N150" s="208"/>
      <c r="O150" s="430"/>
      <c r="P150" s="207">
        <f aca="true" t="shared" si="110" ref="P150:Q153">C150+J150+M150</f>
        <v>0</v>
      </c>
      <c r="Q150" s="211">
        <f t="shared" si="110"/>
        <v>0</v>
      </c>
      <c r="R150" s="430"/>
      <c r="S150" s="210"/>
      <c r="T150" s="211"/>
      <c r="U150" s="509"/>
      <c r="V150" s="510"/>
      <c r="W150" s="510"/>
      <c r="X150" s="510"/>
      <c r="Y150" s="510"/>
      <c r="Z150" s="510"/>
      <c r="AA150" s="6"/>
      <c r="BO150" s="46"/>
      <c r="BP150" s="284" t="s">
        <v>132</v>
      </c>
      <c r="BQ150" s="194"/>
      <c r="BR150" s="106"/>
      <c r="BS150" s="196"/>
      <c r="BT150" s="194"/>
      <c r="BU150" s="106"/>
      <c r="BV150" s="196"/>
      <c r="BW150" s="197"/>
      <c r="BX150" s="195"/>
      <c r="BY150" s="196"/>
      <c r="CA150" s="12"/>
      <c r="CB150" s="167">
        <v>1225</v>
      </c>
      <c r="CC150" s="168" t="s">
        <v>158</v>
      </c>
      <c r="CD150" s="194">
        <f>N135</f>
        <v>0</v>
      </c>
      <c r="CE150" s="201">
        <f>N136</f>
        <v>0</v>
      </c>
      <c r="CF150" s="201">
        <f>N137</f>
        <v>0</v>
      </c>
      <c r="CG150" s="202">
        <f>N138</f>
        <v>0</v>
      </c>
      <c r="CH150" s="162"/>
      <c r="CI150" s="162"/>
      <c r="CJ150" s="162"/>
      <c r="CK150" s="162"/>
    </row>
    <row r="151" spans="1:89" ht="16.5" thickBot="1">
      <c r="A151" s="60"/>
      <c r="B151" s="371" t="s">
        <v>109</v>
      </c>
      <c r="C151" s="237"/>
      <c r="D151" s="241"/>
      <c r="E151" s="432"/>
      <c r="F151" s="237"/>
      <c r="G151" s="241"/>
      <c r="H151" s="242"/>
      <c r="I151" s="243"/>
      <c r="J151" s="237"/>
      <c r="K151" s="241"/>
      <c r="L151" s="432"/>
      <c r="M151" s="237"/>
      <c r="N151" s="238"/>
      <c r="O151" s="432"/>
      <c r="P151" s="237">
        <f t="shared" si="110"/>
        <v>0</v>
      </c>
      <c r="Q151" s="241">
        <f t="shared" si="110"/>
        <v>0</v>
      </c>
      <c r="R151" s="432"/>
      <c r="S151" s="240"/>
      <c r="T151" s="241"/>
      <c r="U151" s="511"/>
      <c r="V151" s="512"/>
      <c r="W151" s="512"/>
      <c r="X151" s="512"/>
      <c r="Y151" s="512"/>
      <c r="Z151" s="512"/>
      <c r="AA151" s="6"/>
      <c r="BO151" s="46"/>
      <c r="BP151" s="318" t="s">
        <v>213</v>
      </c>
      <c r="BQ151" s="319"/>
      <c r="BR151" s="320"/>
      <c r="BS151" s="321"/>
      <c r="BT151" s="319"/>
      <c r="BU151" s="320"/>
      <c r="BV151" s="321"/>
      <c r="BW151" s="322"/>
      <c r="BX151" s="376"/>
      <c r="BY151" s="321"/>
      <c r="CA151" s="12"/>
      <c r="CB151" s="167">
        <v>1226</v>
      </c>
      <c r="CC151" s="168" t="s">
        <v>160</v>
      </c>
      <c r="CD151" s="194">
        <f>N140</f>
        <v>0</v>
      </c>
      <c r="CE151" s="201">
        <f>N141</f>
        <v>0</v>
      </c>
      <c r="CF151" s="201">
        <f>N142</f>
        <v>0</v>
      </c>
      <c r="CG151" s="202">
        <f>N143</f>
        <v>0</v>
      </c>
      <c r="CH151" s="162"/>
      <c r="CI151" s="162"/>
      <c r="CJ151" s="162"/>
      <c r="CK151" s="162"/>
    </row>
    <row r="152" spans="1:89" ht="16.5" thickBot="1">
      <c r="A152" s="60"/>
      <c r="B152" s="371" t="s">
        <v>113</v>
      </c>
      <c r="C152" s="237"/>
      <c r="D152" s="241"/>
      <c r="E152" s="432"/>
      <c r="F152" s="237"/>
      <c r="G152" s="241"/>
      <c r="H152" s="242"/>
      <c r="I152" s="243"/>
      <c r="J152" s="237"/>
      <c r="K152" s="241"/>
      <c r="L152" s="432"/>
      <c r="M152" s="237"/>
      <c r="N152" s="238"/>
      <c r="O152" s="432"/>
      <c r="P152" s="237">
        <f t="shared" si="110"/>
        <v>0</v>
      </c>
      <c r="Q152" s="241">
        <f t="shared" si="110"/>
        <v>0</v>
      </c>
      <c r="R152" s="432"/>
      <c r="S152" s="240"/>
      <c r="T152" s="241"/>
      <c r="U152" s="511"/>
      <c r="V152" s="512"/>
      <c r="W152" s="512"/>
      <c r="X152" s="512"/>
      <c r="Y152" s="512"/>
      <c r="Z152" s="512"/>
      <c r="AA152" s="6"/>
      <c r="BO152" s="46">
        <v>11</v>
      </c>
      <c r="BP152" s="135" t="s">
        <v>242</v>
      </c>
      <c r="BQ152" s="46"/>
      <c r="BS152" s="49"/>
      <c r="BT152" s="46"/>
      <c r="BV152" s="49"/>
      <c r="BY152" s="49"/>
      <c r="CA152" s="12"/>
      <c r="CB152" s="167">
        <v>1227</v>
      </c>
      <c r="CC152" s="232" t="s">
        <v>162</v>
      </c>
      <c r="CD152" s="233"/>
      <c r="CE152" s="234"/>
      <c r="CF152" s="234"/>
      <c r="CG152" s="235"/>
      <c r="CH152" s="162"/>
      <c r="CI152" s="162"/>
      <c r="CJ152" s="162"/>
      <c r="CK152" s="162"/>
    </row>
    <row r="153" spans="1:89" ht="16.5" thickBot="1">
      <c r="A153" s="122"/>
      <c r="B153" s="373" t="s">
        <v>117</v>
      </c>
      <c r="C153" s="263"/>
      <c r="D153" s="267"/>
      <c r="E153" s="435"/>
      <c r="F153" s="263"/>
      <c r="G153" s="267"/>
      <c r="H153" s="268"/>
      <c r="I153" s="269"/>
      <c r="J153" s="263"/>
      <c r="K153" s="267"/>
      <c r="L153" s="435"/>
      <c r="M153" s="263"/>
      <c r="N153" s="264"/>
      <c r="O153" s="435"/>
      <c r="P153" s="263">
        <f t="shared" si="110"/>
        <v>0</v>
      </c>
      <c r="Q153" s="267">
        <f t="shared" si="110"/>
        <v>0</v>
      </c>
      <c r="R153" s="435"/>
      <c r="S153" s="266"/>
      <c r="T153" s="267"/>
      <c r="U153" s="511"/>
      <c r="V153" s="512"/>
      <c r="W153" s="512"/>
      <c r="X153" s="512"/>
      <c r="Y153" s="512"/>
      <c r="Z153" s="512"/>
      <c r="AA153" s="6"/>
      <c r="BO153" s="46"/>
      <c r="BP153" s="459" t="s">
        <v>210</v>
      </c>
      <c r="BQ153" s="164"/>
      <c r="BR153" s="90"/>
      <c r="BS153" s="165"/>
      <c r="BT153" s="164"/>
      <c r="BU153" s="90"/>
      <c r="BV153" s="165"/>
      <c r="BW153" s="166"/>
      <c r="BX153" s="342"/>
      <c r="BY153" s="165"/>
      <c r="CA153" s="12"/>
      <c r="CB153" s="244"/>
      <c r="CC153" s="245" t="s">
        <v>163</v>
      </c>
      <c r="CD153" s="194">
        <f>N145</f>
        <v>0</v>
      </c>
      <c r="CE153" s="201">
        <f>N146</f>
        <v>0</v>
      </c>
      <c r="CF153" s="201">
        <f>N147</f>
        <v>0</v>
      </c>
      <c r="CG153" s="202">
        <f>N148</f>
        <v>0</v>
      </c>
      <c r="CH153" s="162"/>
      <c r="CI153" s="162"/>
      <c r="CJ153" s="162"/>
      <c r="CK153" s="162"/>
    </row>
    <row r="154" spans="1:89" ht="15.75">
      <c r="A154" s="60"/>
      <c r="B154" s="426"/>
      <c r="C154" s="426"/>
      <c r="D154" s="426"/>
      <c r="E154" s="426"/>
      <c r="F154" s="1"/>
      <c r="G154" s="1"/>
      <c r="H154" s="427"/>
      <c r="I154" s="427"/>
      <c r="J154" s="427"/>
      <c r="K154" s="427"/>
      <c r="L154" s="427"/>
      <c r="M154" s="427"/>
      <c r="N154" s="427"/>
      <c r="O154" s="427"/>
      <c r="P154" s="427"/>
      <c r="Q154" s="427"/>
      <c r="R154" s="427"/>
      <c r="S154" s="427"/>
      <c r="T154" s="427"/>
      <c r="U154" s="511"/>
      <c r="V154" s="512"/>
      <c r="W154" s="512"/>
      <c r="X154" s="512"/>
      <c r="Y154" s="512"/>
      <c r="Z154" s="512"/>
      <c r="AA154" s="6"/>
      <c r="BO154" s="46"/>
      <c r="BP154" s="284" t="s">
        <v>127</v>
      </c>
      <c r="BQ154" s="194"/>
      <c r="BR154" s="195"/>
      <c r="BS154" s="196"/>
      <c r="BT154" s="194"/>
      <c r="BU154" s="195"/>
      <c r="BV154" s="196"/>
      <c r="BW154" s="197"/>
      <c r="BX154" s="195"/>
      <c r="BY154" s="196"/>
      <c r="CA154" s="12"/>
      <c r="CB154" s="381">
        <v>1300</v>
      </c>
      <c r="CC154" s="382" t="s">
        <v>164</v>
      </c>
      <c r="CD154" s="233"/>
      <c r="CE154" s="234"/>
      <c r="CF154" s="234"/>
      <c r="CG154" s="235"/>
      <c r="CH154" s="162"/>
      <c r="CI154" s="162"/>
      <c r="CJ154" s="162"/>
      <c r="CK154" s="162"/>
    </row>
    <row r="155" spans="1:89" ht="16.5" thickBot="1">
      <c r="A155" s="60">
        <v>1300</v>
      </c>
      <c r="B155" s="513" t="s">
        <v>243</v>
      </c>
      <c r="C155" s="514"/>
      <c r="D155" s="514"/>
      <c r="E155" s="514"/>
      <c r="F155" s="515"/>
      <c r="G155" s="515"/>
      <c r="H155" s="514"/>
      <c r="I155" s="514"/>
      <c r="J155" s="514"/>
      <c r="K155" s="514"/>
      <c r="L155" s="514"/>
      <c r="M155" s="514"/>
      <c r="N155" s="514"/>
      <c r="O155" s="514"/>
      <c r="P155" s="514"/>
      <c r="Q155" s="514"/>
      <c r="R155" s="514"/>
      <c r="S155" s="514"/>
      <c r="T155" s="514"/>
      <c r="U155" s="509"/>
      <c r="V155" s="510"/>
      <c r="W155" s="510"/>
      <c r="X155" s="510"/>
      <c r="Y155" s="510"/>
      <c r="Z155" s="510"/>
      <c r="AA155" s="6"/>
      <c r="BO155" s="46"/>
      <c r="BP155" s="284" t="s">
        <v>129</v>
      </c>
      <c r="BQ155" s="194"/>
      <c r="BR155" s="201"/>
      <c r="BS155" s="196"/>
      <c r="BT155" s="194"/>
      <c r="BU155" s="201"/>
      <c r="BV155" s="196"/>
      <c r="BW155" s="197"/>
      <c r="BX155" s="195"/>
      <c r="BY155" s="196"/>
      <c r="CA155" s="12"/>
      <c r="CB155" s="383"/>
      <c r="CC155" s="384" t="s">
        <v>163</v>
      </c>
      <c r="CD155" s="310">
        <f>N156</f>
        <v>0</v>
      </c>
      <c r="CE155" s="310">
        <f>N157</f>
        <v>0</v>
      </c>
      <c r="CF155" s="310">
        <f>N158</f>
        <v>0</v>
      </c>
      <c r="CG155" s="385">
        <f>N159</f>
        <v>0</v>
      </c>
      <c r="CH155" s="433"/>
      <c r="CI155" s="433"/>
      <c r="CJ155" s="433"/>
      <c r="CK155" s="433"/>
    </row>
    <row r="156" spans="1:89" ht="16.5" thickBot="1">
      <c r="A156" s="60"/>
      <c r="B156" s="516" t="s">
        <v>105</v>
      </c>
      <c r="C156" s="812">
        <v>3</v>
      </c>
      <c r="D156" s="813">
        <v>3</v>
      </c>
      <c r="E156" s="814"/>
      <c r="F156" s="812">
        <v>0.4</v>
      </c>
      <c r="G156" s="813">
        <v>0.4</v>
      </c>
      <c r="H156" s="815">
        <v>2.6</v>
      </c>
      <c r="I156" s="813">
        <v>2.6</v>
      </c>
      <c r="J156" s="517"/>
      <c r="K156" s="518"/>
      <c r="L156" s="519"/>
      <c r="M156" s="517"/>
      <c r="N156" s="521"/>
      <c r="O156" s="519"/>
      <c r="P156" s="288">
        <f aca="true" t="shared" si="111" ref="P156:Q159">C156+J156+M156</f>
        <v>3</v>
      </c>
      <c r="Q156" s="291">
        <f t="shared" si="111"/>
        <v>3</v>
      </c>
      <c r="R156" s="379"/>
      <c r="S156" s="520"/>
      <c r="T156" s="518"/>
      <c r="U156" s="511"/>
      <c r="V156" s="512"/>
      <c r="W156" s="512"/>
      <c r="X156" s="512"/>
      <c r="Y156" s="512"/>
      <c r="Z156" s="512"/>
      <c r="AA156" s="6"/>
      <c r="BO156" s="46"/>
      <c r="BP156" s="284" t="s">
        <v>132</v>
      </c>
      <c r="BQ156" s="194"/>
      <c r="BR156" s="106"/>
      <c r="BS156" s="196"/>
      <c r="BT156" s="194"/>
      <c r="BU156" s="106"/>
      <c r="BV156" s="196"/>
      <c r="BW156" s="197"/>
      <c r="BX156" s="195"/>
      <c r="BY156" s="196"/>
      <c r="CA156" s="12"/>
      <c r="CB156" s="453"/>
      <c r="CC156" s="454" t="s">
        <v>202</v>
      </c>
      <c r="CD156" s="392">
        <f>N183-CD125</f>
        <v>0</v>
      </c>
      <c r="CE156" s="392">
        <f>N184-CE125</f>
        <v>0</v>
      </c>
      <c r="CF156" s="392">
        <f>N185-CF125</f>
        <v>0</v>
      </c>
      <c r="CG156" s="393">
        <f>N186-CG125</f>
        <v>0</v>
      </c>
      <c r="CH156" s="394"/>
      <c r="CI156" s="395"/>
      <c r="CJ156" s="395"/>
      <c r="CK156" s="395"/>
    </row>
    <row r="157" spans="1:79" ht="16.5" thickBot="1">
      <c r="A157" s="60"/>
      <c r="B157" s="522" t="s">
        <v>109</v>
      </c>
      <c r="C157" s="816">
        <v>183</v>
      </c>
      <c r="D157" s="817">
        <v>174</v>
      </c>
      <c r="E157" s="818"/>
      <c r="F157" s="816">
        <v>45</v>
      </c>
      <c r="G157" s="817">
        <v>41</v>
      </c>
      <c r="H157" s="819">
        <v>138</v>
      </c>
      <c r="I157" s="817">
        <v>133</v>
      </c>
      <c r="J157" s="523"/>
      <c r="K157" s="524"/>
      <c r="L157" s="525"/>
      <c r="M157" s="523"/>
      <c r="N157" s="527"/>
      <c r="O157" s="525"/>
      <c r="P157" s="304">
        <f t="shared" si="111"/>
        <v>183</v>
      </c>
      <c r="Q157" s="307">
        <f t="shared" si="111"/>
        <v>174</v>
      </c>
      <c r="R157" s="380"/>
      <c r="S157" s="526"/>
      <c r="T157" s="524"/>
      <c r="U157" s="511"/>
      <c r="V157" s="512"/>
      <c r="W157" s="512"/>
      <c r="X157" s="512"/>
      <c r="Y157" s="512"/>
      <c r="Z157" s="512"/>
      <c r="AA157" s="6"/>
      <c r="BO157" s="46"/>
      <c r="BP157" s="318" t="s">
        <v>213</v>
      </c>
      <c r="BQ157" s="319"/>
      <c r="BR157" s="320"/>
      <c r="BS157" s="321"/>
      <c r="BT157" s="319"/>
      <c r="BU157" s="320"/>
      <c r="BV157" s="321"/>
      <c r="BW157" s="322"/>
      <c r="BX157" s="376"/>
      <c r="BY157" s="321"/>
      <c r="CA157" s="12"/>
    </row>
    <row r="158" spans="1:89" ht="16.5" thickBot="1">
      <c r="A158" s="60"/>
      <c r="B158" s="522" t="s">
        <v>113</v>
      </c>
      <c r="C158" s="816">
        <v>144</v>
      </c>
      <c r="D158" s="817">
        <v>134</v>
      </c>
      <c r="E158" s="818">
        <v>2517</v>
      </c>
      <c r="F158" s="816">
        <v>26</v>
      </c>
      <c r="G158" s="817">
        <v>22</v>
      </c>
      <c r="H158" s="819">
        <v>118</v>
      </c>
      <c r="I158" s="817">
        <v>112</v>
      </c>
      <c r="J158" s="523"/>
      <c r="K158" s="524"/>
      <c r="L158" s="525"/>
      <c r="M158" s="523"/>
      <c r="N158" s="527"/>
      <c r="O158" s="525"/>
      <c r="P158" s="304">
        <f t="shared" si="111"/>
        <v>144</v>
      </c>
      <c r="Q158" s="307">
        <f t="shared" si="111"/>
        <v>134</v>
      </c>
      <c r="R158" s="380"/>
      <c r="S158" s="526"/>
      <c r="T158" s="524"/>
      <c r="U158" s="511"/>
      <c r="V158" s="512"/>
      <c r="W158" s="512"/>
      <c r="X158" s="512"/>
      <c r="Y158" s="512"/>
      <c r="Z158" s="512"/>
      <c r="AA158" s="6"/>
      <c r="BO158" s="46">
        <v>12</v>
      </c>
      <c r="BP158" s="135" t="s">
        <v>244</v>
      </c>
      <c r="BQ158" s="46"/>
      <c r="BS158" s="49"/>
      <c r="BT158" s="46"/>
      <c r="BV158" s="49"/>
      <c r="BY158" s="49"/>
      <c r="CA158" s="12"/>
      <c r="CB158" s="414" t="s">
        <v>9</v>
      </c>
      <c r="CC158" s="415" t="s">
        <v>245</v>
      </c>
      <c r="CD158" s="19"/>
      <c r="CE158" s="19"/>
      <c r="CF158" s="19"/>
      <c r="CG158" s="20"/>
      <c r="CH158" s="15"/>
      <c r="CI158" s="15"/>
      <c r="CJ158" s="15"/>
      <c r="CK158" s="15"/>
    </row>
    <row r="159" spans="1:89" ht="16.5" thickBot="1">
      <c r="A159" s="60"/>
      <c r="B159" s="528" t="s">
        <v>117</v>
      </c>
      <c r="C159" s="820">
        <v>7</v>
      </c>
      <c r="D159" s="821">
        <v>7</v>
      </c>
      <c r="E159" s="822">
        <v>1634</v>
      </c>
      <c r="F159" s="820">
        <v>0</v>
      </c>
      <c r="G159" s="821">
        <v>0</v>
      </c>
      <c r="H159" s="823">
        <v>7</v>
      </c>
      <c r="I159" s="821">
        <v>7</v>
      </c>
      <c r="J159" s="529"/>
      <c r="K159" s="530"/>
      <c r="L159" s="531"/>
      <c r="M159" s="529"/>
      <c r="N159" s="533"/>
      <c r="O159" s="531"/>
      <c r="P159" s="324">
        <f t="shared" si="111"/>
        <v>7</v>
      </c>
      <c r="Q159" s="327">
        <f t="shared" si="111"/>
        <v>7</v>
      </c>
      <c r="R159" s="389"/>
      <c r="S159" s="532"/>
      <c r="T159" s="530"/>
      <c r="U159" s="511"/>
      <c r="V159" s="512"/>
      <c r="W159" s="512"/>
      <c r="X159" s="512"/>
      <c r="Y159" s="512"/>
      <c r="Z159" s="512"/>
      <c r="AA159" s="6"/>
      <c r="BO159" s="46"/>
      <c r="BP159" s="459" t="s">
        <v>210</v>
      </c>
      <c r="BQ159" s="164"/>
      <c r="BR159" s="90"/>
      <c r="BS159" s="165"/>
      <c r="BT159" s="164"/>
      <c r="BU159" s="90"/>
      <c r="BV159" s="165"/>
      <c r="BW159" s="166"/>
      <c r="BX159" s="342"/>
      <c r="BY159" s="165"/>
      <c r="CA159" s="12"/>
      <c r="CB159" s="22"/>
      <c r="CC159" s="22"/>
      <c r="CD159" s="23" t="s">
        <v>17</v>
      </c>
      <c r="CE159" s="23" t="s">
        <v>18</v>
      </c>
      <c r="CF159" s="24" t="s">
        <v>19</v>
      </c>
      <c r="CG159" s="25"/>
      <c r="CH159" s="15"/>
      <c r="CI159" s="15"/>
      <c r="CJ159" s="15"/>
      <c r="CK159" s="15"/>
    </row>
    <row r="160" spans="1:87" ht="16.5" thickBot="1">
      <c r="A160" s="60"/>
      <c r="B160" s="173" t="s">
        <v>123</v>
      </c>
      <c r="C160" s="514"/>
      <c r="D160" s="514"/>
      <c r="E160" s="514"/>
      <c r="F160" s="515"/>
      <c r="G160" s="515"/>
      <c r="H160" s="514"/>
      <c r="I160" s="514"/>
      <c r="J160" s="514"/>
      <c r="K160" s="514"/>
      <c r="L160" s="514"/>
      <c r="M160" s="514"/>
      <c r="N160" s="514"/>
      <c r="O160" s="514"/>
      <c r="P160" s="436"/>
      <c r="Q160" s="436"/>
      <c r="R160" s="436"/>
      <c r="S160" s="514"/>
      <c r="T160" s="514"/>
      <c r="U160" s="509"/>
      <c r="V160" s="510"/>
      <c r="W160" s="510"/>
      <c r="X160" s="510"/>
      <c r="Y160" s="510"/>
      <c r="Z160" s="510"/>
      <c r="AA160" s="6"/>
      <c r="BO160" s="46"/>
      <c r="BP160" s="284" t="s">
        <v>127</v>
      </c>
      <c r="BQ160" s="194"/>
      <c r="BR160" s="195"/>
      <c r="BS160" s="196"/>
      <c r="BT160" s="194"/>
      <c r="BU160" s="195"/>
      <c r="BV160" s="196"/>
      <c r="BW160" s="197"/>
      <c r="BX160" s="195"/>
      <c r="BY160" s="196"/>
      <c r="CA160" s="12"/>
      <c r="CB160" s="55" t="s">
        <v>11</v>
      </c>
      <c r="CC160" s="56"/>
      <c r="CD160" s="57" t="s">
        <v>33</v>
      </c>
      <c r="CE160" s="57" t="s">
        <v>34</v>
      </c>
      <c r="CF160" s="58" t="s">
        <v>35</v>
      </c>
      <c r="CG160" s="59" t="s">
        <v>36</v>
      </c>
      <c r="CH160" s="162"/>
      <c r="CI160" s="162"/>
    </row>
    <row r="161" spans="1:89" ht="15.75">
      <c r="A161" s="60"/>
      <c r="B161" s="534" t="s">
        <v>105</v>
      </c>
      <c r="C161" s="517"/>
      <c r="D161" s="518"/>
      <c r="E161" s="519"/>
      <c r="F161" s="517"/>
      <c r="G161" s="518"/>
      <c r="H161" s="520"/>
      <c r="I161" s="518"/>
      <c r="J161" s="517"/>
      <c r="K161" s="518"/>
      <c r="L161" s="519"/>
      <c r="M161" s="517"/>
      <c r="N161" s="521"/>
      <c r="O161" s="519"/>
      <c r="P161" s="288">
        <f aca="true" t="shared" si="112" ref="P161:Q164">C161+J161+M161</f>
        <v>0</v>
      </c>
      <c r="Q161" s="291">
        <f t="shared" si="112"/>
        <v>0</v>
      </c>
      <c r="R161" s="379"/>
      <c r="S161" s="520"/>
      <c r="T161" s="518"/>
      <c r="U161" s="511"/>
      <c r="V161" s="512"/>
      <c r="W161" s="512"/>
      <c r="X161" s="512"/>
      <c r="Y161" s="512"/>
      <c r="Z161" s="512"/>
      <c r="AA161" s="6"/>
      <c r="BO161" s="46"/>
      <c r="BP161" s="284" t="s">
        <v>129</v>
      </c>
      <c r="BQ161" s="194"/>
      <c r="BR161" s="201"/>
      <c r="BS161" s="196"/>
      <c r="BT161" s="194"/>
      <c r="BU161" s="201"/>
      <c r="BV161" s="196"/>
      <c r="BW161" s="197"/>
      <c r="BX161" s="195"/>
      <c r="BY161" s="196"/>
      <c r="CA161" s="12"/>
      <c r="CB161" s="55" t="s">
        <v>27</v>
      </c>
      <c r="CC161" s="56"/>
      <c r="CD161" s="57"/>
      <c r="CE161" s="57" t="s">
        <v>64</v>
      </c>
      <c r="CF161" s="77"/>
      <c r="CG161" s="78" t="s">
        <v>53</v>
      </c>
      <c r="CH161" s="162"/>
      <c r="CI161" s="162"/>
      <c r="CJ161" s="162"/>
      <c r="CK161" s="162"/>
    </row>
    <row r="162" spans="1:89" ht="16.5" thickBot="1">
      <c r="A162" s="60"/>
      <c r="B162" s="535" t="s">
        <v>109</v>
      </c>
      <c r="C162" s="523"/>
      <c r="D162" s="524"/>
      <c r="E162" s="525"/>
      <c r="F162" s="523"/>
      <c r="G162" s="524"/>
      <c r="H162" s="526"/>
      <c r="I162" s="524"/>
      <c r="J162" s="523"/>
      <c r="K162" s="524"/>
      <c r="L162" s="525"/>
      <c r="M162" s="523"/>
      <c r="N162" s="527"/>
      <c r="O162" s="525"/>
      <c r="P162" s="304">
        <f t="shared" si="112"/>
        <v>0</v>
      </c>
      <c r="Q162" s="307">
        <f t="shared" si="112"/>
        <v>0</v>
      </c>
      <c r="R162" s="380"/>
      <c r="S162" s="526"/>
      <c r="T162" s="524"/>
      <c r="U162" s="511"/>
      <c r="V162" s="512"/>
      <c r="W162" s="512"/>
      <c r="X162" s="512"/>
      <c r="Y162" s="512"/>
      <c r="Z162" s="512"/>
      <c r="AA162" s="6"/>
      <c r="BO162" s="46"/>
      <c r="BP162" s="284" t="s">
        <v>132</v>
      </c>
      <c r="BQ162" s="194"/>
      <c r="BR162" s="106"/>
      <c r="BS162" s="196"/>
      <c r="BT162" s="194"/>
      <c r="BU162" s="106"/>
      <c r="BV162" s="196"/>
      <c r="BW162" s="197"/>
      <c r="BX162" s="195"/>
      <c r="BY162" s="196"/>
      <c r="CA162" s="12"/>
      <c r="CB162" s="94"/>
      <c r="CC162" s="56"/>
      <c r="CD162" s="57"/>
      <c r="CE162" s="57"/>
      <c r="CF162" s="77"/>
      <c r="CG162" s="78"/>
      <c r="CH162" s="162"/>
      <c r="CI162" s="162"/>
      <c r="CJ162" s="162"/>
      <c r="CK162" s="162"/>
    </row>
    <row r="163" spans="1:89" ht="16.5" thickBot="1">
      <c r="A163" s="60"/>
      <c r="B163" s="535" t="s">
        <v>113</v>
      </c>
      <c r="C163" s="523"/>
      <c r="D163" s="524"/>
      <c r="E163" s="525"/>
      <c r="F163" s="523"/>
      <c r="G163" s="524"/>
      <c r="H163" s="526"/>
      <c r="I163" s="524"/>
      <c r="J163" s="523"/>
      <c r="K163" s="524"/>
      <c r="L163" s="525"/>
      <c r="M163" s="523"/>
      <c r="N163" s="527"/>
      <c r="O163" s="525"/>
      <c r="P163" s="304">
        <f t="shared" si="112"/>
        <v>0</v>
      </c>
      <c r="Q163" s="307">
        <f t="shared" si="112"/>
        <v>0</v>
      </c>
      <c r="R163" s="380"/>
      <c r="S163" s="526"/>
      <c r="T163" s="524"/>
      <c r="U163" s="511"/>
      <c r="V163" s="512"/>
      <c r="W163" s="512"/>
      <c r="X163" s="512"/>
      <c r="Y163" s="512"/>
      <c r="Z163" s="512"/>
      <c r="AA163" s="6"/>
      <c r="BO163" s="46"/>
      <c r="BP163" s="318" t="s">
        <v>213</v>
      </c>
      <c r="BQ163" s="319"/>
      <c r="BR163" s="320"/>
      <c r="BS163" s="321"/>
      <c r="BT163" s="319"/>
      <c r="BU163" s="320"/>
      <c r="BV163" s="321"/>
      <c r="BW163" s="322"/>
      <c r="BX163" s="376"/>
      <c r="BY163" s="321"/>
      <c r="CA163" s="12"/>
      <c r="CB163" s="114" t="s">
        <v>92</v>
      </c>
      <c r="CC163" s="114" t="s">
        <v>93</v>
      </c>
      <c r="CD163" s="115">
        <v>1</v>
      </c>
      <c r="CE163" s="115">
        <v>2</v>
      </c>
      <c r="CF163" s="116">
        <v>3</v>
      </c>
      <c r="CG163" s="117">
        <v>4</v>
      </c>
      <c r="CH163" s="390"/>
      <c r="CI163" s="390"/>
      <c r="CJ163" s="390"/>
      <c r="CK163" s="390"/>
    </row>
    <row r="164" spans="1:89" ht="16.5" thickBot="1">
      <c r="A164" s="60"/>
      <c r="B164" s="536" t="s">
        <v>117</v>
      </c>
      <c r="C164" s="529"/>
      <c r="D164" s="530"/>
      <c r="E164" s="531"/>
      <c r="F164" s="529"/>
      <c r="G164" s="530"/>
      <c r="H164" s="532"/>
      <c r="I164" s="530"/>
      <c r="J164" s="529"/>
      <c r="K164" s="530"/>
      <c r="L164" s="531"/>
      <c r="M164" s="529"/>
      <c r="N164" s="533"/>
      <c r="O164" s="531"/>
      <c r="P164" s="324">
        <f t="shared" si="112"/>
        <v>0</v>
      </c>
      <c r="Q164" s="327">
        <f t="shared" si="112"/>
        <v>0</v>
      </c>
      <c r="R164" s="389"/>
      <c r="S164" s="532"/>
      <c r="T164" s="530"/>
      <c r="U164" s="511"/>
      <c r="V164" s="512"/>
      <c r="W164" s="512"/>
      <c r="X164" s="512"/>
      <c r="Y164" s="512"/>
      <c r="Z164" s="512"/>
      <c r="AA164" s="6"/>
      <c r="BO164" s="46">
        <v>13</v>
      </c>
      <c r="BP164" s="135" t="s">
        <v>246</v>
      </c>
      <c r="BQ164" s="46"/>
      <c r="BS164" s="49"/>
      <c r="BT164" s="46"/>
      <c r="BV164" s="49"/>
      <c r="BY164" s="49"/>
      <c r="CA164" s="12"/>
      <c r="CB164" s="141">
        <v>1000</v>
      </c>
      <c r="CC164" s="142" t="s">
        <v>100</v>
      </c>
      <c r="CD164" s="143">
        <f>CD166+CD173+CD194</f>
        <v>0</v>
      </c>
      <c r="CE164" s="144">
        <f>CE166+CE173+CE194</f>
        <v>0</v>
      </c>
      <c r="CF164" s="144">
        <f>CF166+CF173+CF194</f>
        <v>0</v>
      </c>
      <c r="CG164" s="145">
        <f>CG166+CG173+CG194</f>
        <v>0</v>
      </c>
      <c r="CH164" s="390"/>
      <c r="CI164" s="390"/>
      <c r="CJ164" s="390"/>
      <c r="CK164" s="390"/>
    </row>
    <row r="165" spans="1:89" ht="16.5" thickBot="1">
      <c r="A165" s="60"/>
      <c r="B165" s="513" t="s">
        <v>247</v>
      </c>
      <c r="C165" s="514"/>
      <c r="D165" s="514"/>
      <c r="E165" s="514"/>
      <c r="F165" s="515"/>
      <c r="G165" s="515"/>
      <c r="H165" s="514"/>
      <c r="I165" s="514"/>
      <c r="J165" s="514"/>
      <c r="K165" s="514"/>
      <c r="L165" s="514"/>
      <c r="M165" s="514"/>
      <c r="N165" s="514"/>
      <c r="O165" s="514"/>
      <c r="P165" s="436"/>
      <c r="Q165" s="436"/>
      <c r="R165" s="436"/>
      <c r="S165" s="514"/>
      <c r="T165" s="514"/>
      <c r="U165" s="396"/>
      <c r="V165" s="397"/>
      <c r="W165" s="397"/>
      <c r="X165" s="397"/>
      <c r="Y165" s="397"/>
      <c r="Z165" s="397"/>
      <c r="AA165" s="6"/>
      <c r="BO165" s="46"/>
      <c r="BP165" s="537" t="s">
        <v>210</v>
      </c>
      <c r="BQ165" s="538"/>
      <c r="BR165" s="342"/>
      <c r="BS165" s="165"/>
      <c r="BT165" s="538"/>
      <c r="BU165" s="342"/>
      <c r="BV165" s="165"/>
      <c r="BW165" s="166"/>
      <c r="BX165" s="342"/>
      <c r="BY165" s="165"/>
      <c r="CA165" s="12"/>
      <c r="CB165" s="167"/>
      <c r="CC165" s="168" t="s">
        <v>23</v>
      </c>
      <c r="CD165" s="169"/>
      <c r="CE165" s="170"/>
      <c r="CF165" s="170"/>
      <c r="CG165" s="171"/>
      <c r="CH165" s="162"/>
      <c r="CI165" s="162"/>
      <c r="CJ165" s="162"/>
      <c r="CK165" s="162"/>
    </row>
    <row r="166" spans="1:89" ht="15.75">
      <c r="A166" s="60"/>
      <c r="B166" s="534" t="s">
        <v>105</v>
      </c>
      <c r="C166" s="517"/>
      <c r="D166" s="518"/>
      <c r="E166" s="519"/>
      <c r="F166" s="517"/>
      <c r="G166" s="518"/>
      <c r="H166" s="520"/>
      <c r="I166" s="518"/>
      <c r="J166" s="517"/>
      <c r="K166" s="518"/>
      <c r="L166" s="519"/>
      <c r="M166" s="517"/>
      <c r="N166" s="521"/>
      <c r="O166" s="519"/>
      <c r="P166" s="288">
        <f aca="true" t="shared" si="113" ref="P166:Q169">C166+J166+M166</f>
        <v>0</v>
      </c>
      <c r="Q166" s="291">
        <f t="shared" si="113"/>
        <v>0</v>
      </c>
      <c r="R166" s="379"/>
      <c r="S166" s="520"/>
      <c r="T166" s="518"/>
      <c r="U166" s="396"/>
      <c r="V166" s="397"/>
      <c r="W166" s="397"/>
      <c r="X166" s="397"/>
      <c r="Y166" s="397"/>
      <c r="Z166" s="397"/>
      <c r="AA166" s="6"/>
      <c r="BO166" s="46"/>
      <c r="BP166" s="539" t="s">
        <v>127</v>
      </c>
      <c r="BQ166" s="335"/>
      <c r="BR166" s="195"/>
      <c r="BS166" s="196"/>
      <c r="BT166" s="335"/>
      <c r="BU166" s="195"/>
      <c r="BV166" s="196"/>
      <c r="BW166" s="197"/>
      <c r="BX166" s="195"/>
      <c r="BY166" s="196"/>
      <c r="CA166" s="12"/>
      <c r="CB166" s="199">
        <v>1100</v>
      </c>
      <c r="CC166" s="200" t="s">
        <v>108</v>
      </c>
      <c r="CD166" s="310">
        <f>T11</f>
        <v>0</v>
      </c>
      <c r="CE166" s="310">
        <f>T12</f>
        <v>0</v>
      </c>
      <c r="CF166" s="310">
        <f>T13</f>
        <v>0</v>
      </c>
      <c r="CG166" s="385">
        <f>T14</f>
        <v>0</v>
      </c>
      <c r="CH166" s="433"/>
      <c r="CI166" s="433"/>
      <c r="CJ166" s="433"/>
      <c r="CK166" s="433"/>
    </row>
    <row r="167" spans="1:89" ht="15.75">
      <c r="A167" s="60"/>
      <c r="B167" s="535" t="s">
        <v>109</v>
      </c>
      <c r="C167" s="523"/>
      <c r="D167" s="524"/>
      <c r="E167" s="525"/>
      <c r="F167" s="523"/>
      <c r="G167" s="524"/>
      <c r="H167" s="526"/>
      <c r="I167" s="524"/>
      <c r="J167" s="523"/>
      <c r="K167" s="524"/>
      <c r="L167" s="525"/>
      <c r="M167" s="523"/>
      <c r="N167" s="527"/>
      <c r="O167" s="525"/>
      <c r="P167" s="304">
        <f t="shared" si="113"/>
        <v>0</v>
      </c>
      <c r="Q167" s="307">
        <f t="shared" si="113"/>
        <v>0</v>
      </c>
      <c r="R167" s="380"/>
      <c r="S167" s="526"/>
      <c r="T167" s="524"/>
      <c r="U167" s="214"/>
      <c r="V167" s="215"/>
      <c r="W167" s="215"/>
      <c r="X167" s="215"/>
      <c r="Y167" s="215"/>
      <c r="Z167" s="215"/>
      <c r="AA167" s="6"/>
      <c r="BO167" s="46"/>
      <c r="BP167" s="539" t="s">
        <v>129</v>
      </c>
      <c r="BQ167" s="335"/>
      <c r="BR167" s="195"/>
      <c r="BS167" s="196"/>
      <c r="BT167" s="335"/>
      <c r="BU167" s="195"/>
      <c r="BV167" s="196"/>
      <c r="BW167" s="197"/>
      <c r="BX167" s="195"/>
      <c r="BY167" s="196"/>
      <c r="CA167" s="12"/>
      <c r="CB167" s="231"/>
      <c r="CC167" s="232" t="s">
        <v>112</v>
      </c>
      <c r="CD167" s="233"/>
      <c r="CE167" s="234"/>
      <c r="CF167" s="234"/>
      <c r="CG167" s="235"/>
      <c r="CH167" s="162"/>
      <c r="CI167" s="162"/>
      <c r="CJ167" s="162"/>
      <c r="CK167" s="162"/>
    </row>
    <row r="168" spans="1:89" ht="15.75">
      <c r="A168" s="60"/>
      <c r="B168" s="535" t="s">
        <v>113</v>
      </c>
      <c r="C168" s="523"/>
      <c r="D168" s="524"/>
      <c r="E168" s="525"/>
      <c r="F168" s="523"/>
      <c r="G168" s="524"/>
      <c r="H168" s="526"/>
      <c r="I168" s="524"/>
      <c r="J168" s="523"/>
      <c r="K168" s="524"/>
      <c r="L168" s="525"/>
      <c r="M168" s="523"/>
      <c r="N168" s="527"/>
      <c r="O168" s="525"/>
      <c r="P168" s="304">
        <f t="shared" si="113"/>
        <v>0</v>
      </c>
      <c r="Q168" s="307">
        <f t="shared" si="113"/>
        <v>0</v>
      </c>
      <c r="R168" s="380"/>
      <c r="S168" s="526"/>
      <c r="T168" s="524"/>
      <c r="U168" s="214"/>
      <c r="V168" s="215"/>
      <c r="W168" s="215"/>
      <c r="X168" s="215"/>
      <c r="Y168" s="215"/>
      <c r="Z168" s="215"/>
      <c r="AA168" s="6"/>
      <c r="BO168" s="46"/>
      <c r="BP168" s="539" t="s">
        <v>132</v>
      </c>
      <c r="BQ168" s="335"/>
      <c r="BR168" s="195"/>
      <c r="BS168" s="196"/>
      <c r="BT168" s="335"/>
      <c r="BU168" s="195"/>
      <c r="BV168" s="196"/>
      <c r="BW168" s="197"/>
      <c r="BX168" s="195"/>
      <c r="BY168" s="196"/>
      <c r="CA168" s="12"/>
      <c r="CB168" s="244">
        <v>1110</v>
      </c>
      <c r="CC168" s="245" t="s">
        <v>116</v>
      </c>
      <c r="CD168" s="310">
        <f>T26</f>
        <v>0</v>
      </c>
      <c r="CE168" s="310">
        <f>T27</f>
        <v>0</v>
      </c>
      <c r="CF168" s="310">
        <f>T28</f>
        <v>0</v>
      </c>
      <c r="CG168" s="385">
        <f>T29</f>
        <v>0</v>
      </c>
      <c r="CH168" s="162"/>
      <c r="CI168" s="162"/>
      <c r="CJ168" s="162"/>
      <c r="CK168" s="162"/>
    </row>
    <row r="169" spans="1:89" ht="16.5" thickBot="1">
      <c r="A169" s="122"/>
      <c r="B169" s="536" t="s">
        <v>117</v>
      </c>
      <c r="C169" s="529"/>
      <c r="D169" s="530"/>
      <c r="E169" s="531"/>
      <c r="F169" s="529"/>
      <c r="G169" s="530"/>
      <c r="H169" s="532"/>
      <c r="I169" s="530"/>
      <c r="J169" s="529"/>
      <c r="K169" s="530"/>
      <c r="L169" s="531"/>
      <c r="M169" s="529"/>
      <c r="N169" s="533"/>
      <c r="O169" s="531"/>
      <c r="P169" s="324">
        <f t="shared" si="113"/>
        <v>0</v>
      </c>
      <c r="Q169" s="327">
        <f t="shared" si="113"/>
        <v>0</v>
      </c>
      <c r="R169" s="389"/>
      <c r="S169" s="532"/>
      <c r="T169" s="530"/>
      <c r="U169" s="214"/>
      <c r="V169" s="215"/>
      <c r="W169" s="215"/>
      <c r="X169" s="215"/>
      <c r="Y169" s="215"/>
      <c r="Z169" s="215"/>
      <c r="AA169" s="6"/>
      <c r="BO169" s="53"/>
      <c r="BP169" s="540" t="s">
        <v>213</v>
      </c>
      <c r="BQ169" s="541"/>
      <c r="BR169" s="376"/>
      <c r="BS169" s="321"/>
      <c r="BT169" s="541"/>
      <c r="BU169" s="376"/>
      <c r="BV169" s="321"/>
      <c r="BW169" s="322"/>
      <c r="BX169" s="376"/>
      <c r="BY169" s="321"/>
      <c r="CA169" s="12"/>
      <c r="CB169" s="231"/>
      <c r="CC169" s="232" t="s">
        <v>112</v>
      </c>
      <c r="CD169" s="233"/>
      <c r="CE169" s="234"/>
      <c r="CF169" s="234"/>
      <c r="CG169" s="235"/>
      <c r="CH169" s="162"/>
      <c r="CI169" s="162"/>
      <c r="CJ169" s="162"/>
      <c r="CK169" s="162"/>
    </row>
    <row r="170" spans="1:89" ht="15.75">
      <c r="A170" s="60"/>
      <c r="B170" s="452" t="s">
        <v>248</v>
      </c>
      <c r="C170" s="426"/>
      <c r="D170" s="426"/>
      <c r="E170" s="426"/>
      <c r="F170" s="1"/>
      <c r="G170" s="1"/>
      <c r="H170" s="427"/>
      <c r="I170" s="427"/>
      <c r="J170" s="427"/>
      <c r="K170" s="427"/>
      <c r="L170" s="427"/>
      <c r="M170" s="427"/>
      <c r="N170" s="427"/>
      <c r="O170" s="427"/>
      <c r="P170" s="427"/>
      <c r="Q170" s="427"/>
      <c r="R170" s="427"/>
      <c r="S170" s="427"/>
      <c r="T170" s="427"/>
      <c r="U170" s="214"/>
      <c r="V170" s="215"/>
      <c r="W170" s="215"/>
      <c r="X170" s="215"/>
      <c r="Y170" s="215"/>
      <c r="Z170" s="215"/>
      <c r="AA170" s="6"/>
      <c r="CA170" s="12"/>
      <c r="CB170" s="167">
        <v>1111</v>
      </c>
      <c r="CC170" s="168" t="s">
        <v>122</v>
      </c>
      <c r="CD170" s="310">
        <f>T31</f>
        <v>0</v>
      </c>
      <c r="CE170" s="310">
        <f>T32</f>
        <v>0</v>
      </c>
      <c r="CF170" s="310">
        <f>T33</f>
        <v>0</v>
      </c>
      <c r="CG170" s="385">
        <f>T34</f>
        <v>0</v>
      </c>
      <c r="CH170" s="162"/>
      <c r="CI170" s="162"/>
      <c r="CJ170" s="162"/>
      <c r="CK170" s="162"/>
    </row>
    <row r="171" spans="1:89" ht="16.5" thickBot="1">
      <c r="A171" s="60"/>
      <c r="B171" s="445" t="s">
        <v>249</v>
      </c>
      <c r="C171" s="426"/>
      <c r="D171" s="426"/>
      <c r="E171" s="426"/>
      <c r="F171" s="1"/>
      <c r="G171" s="1"/>
      <c r="H171" s="427"/>
      <c r="I171" s="427"/>
      <c r="J171" s="427"/>
      <c r="K171" s="427"/>
      <c r="L171" s="427"/>
      <c r="M171" s="427"/>
      <c r="N171" s="427"/>
      <c r="O171" s="427"/>
      <c r="P171" s="427"/>
      <c r="Q171" s="427"/>
      <c r="R171" s="427"/>
      <c r="S171" s="427"/>
      <c r="T171" s="427"/>
      <c r="U171" s="214"/>
      <c r="V171" s="215"/>
      <c r="W171" s="215"/>
      <c r="X171" s="215"/>
      <c r="Y171" s="215"/>
      <c r="Z171" s="215"/>
      <c r="AA171" s="6"/>
      <c r="BP171" s="135" t="s">
        <v>191</v>
      </c>
      <c r="BQ171" s="162"/>
      <c r="BR171" s="162"/>
      <c r="BS171" s="131"/>
      <c r="BT171" s="446" t="s">
        <v>192</v>
      </c>
      <c r="BU171" s="162"/>
      <c r="BV171" s="131"/>
      <c r="CA171" s="12"/>
      <c r="CB171" s="285">
        <v>1200</v>
      </c>
      <c r="CC171" s="286" t="s">
        <v>126</v>
      </c>
      <c r="CD171" s="233"/>
      <c r="CE171" s="234"/>
      <c r="CF171" s="234"/>
      <c r="CG171" s="235"/>
      <c r="CH171" s="162"/>
      <c r="CI171" s="162"/>
      <c r="CJ171" s="162"/>
      <c r="CK171" s="162"/>
    </row>
    <row r="172" spans="1:89" ht="15.75">
      <c r="A172" s="60"/>
      <c r="B172" s="429" t="s">
        <v>105</v>
      </c>
      <c r="C172" s="207">
        <f aca="true" t="shared" si="114" ref="C172:D175">C36+C156</f>
        <v>902.1</v>
      </c>
      <c r="D172" s="211">
        <f t="shared" si="114"/>
        <v>851.4000000000001</v>
      </c>
      <c r="E172" s="430"/>
      <c r="F172" s="207">
        <f>F36+F156</f>
        <v>386.5</v>
      </c>
      <c r="G172" s="211">
        <f>G36+G156</f>
        <v>386.5</v>
      </c>
      <c r="H172" s="207">
        <f aca="true" t="shared" si="115" ref="F172:K175">H36+H156</f>
        <v>515.6999999999999</v>
      </c>
      <c r="I172" s="211">
        <f t="shared" si="115"/>
        <v>464.9</v>
      </c>
      <c r="J172" s="207">
        <f t="shared" si="115"/>
        <v>0</v>
      </c>
      <c r="K172" s="211">
        <f t="shared" si="115"/>
        <v>0</v>
      </c>
      <c r="L172" s="430"/>
      <c r="M172" s="207">
        <f aca="true" t="shared" si="116" ref="M172:N175">M36+M156</f>
        <v>0</v>
      </c>
      <c r="N172" s="211">
        <f t="shared" si="116"/>
        <v>0</v>
      </c>
      <c r="O172" s="430"/>
      <c r="P172" s="207">
        <f aca="true" t="shared" si="117" ref="P172:Q175">C172+J172+M172</f>
        <v>902.1</v>
      </c>
      <c r="Q172" s="211">
        <f t="shared" si="117"/>
        <v>851.4000000000001</v>
      </c>
      <c r="R172" s="430"/>
      <c r="S172" s="207">
        <f aca="true" t="shared" si="118" ref="S172:T175">S36+S156</f>
        <v>0</v>
      </c>
      <c r="T172" s="211">
        <f t="shared" si="118"/>
        <v>0</v>
      </c>
      <c r="U172" s="214"/>
      <c r="V172" s="215"/>
      <c r="W172" s="215"/>
      <c r="X172" s="215"/>
      <c r="Y172" s="215"/>
      <c r="Z172" s="215"/>
      <c r="AA172" s="6"/>
      <c r="BP172" s="135" t="s">
        <v>194</v>
      </c>
      <c r="BQ172" s="162"/>
      <c r="BR172" s="162"/>
      <c r="BS172" s="131"/>
      <c r="BT172" s="446" t="s">
        <v>195</v>
      </c>
      <c r="BU172" s="162"/>
      <c r="BV172" s="131"/>
      <c r="CA172" s="12"/>
      <c r="CB172" s="301"/>
      <c r="CC172" s="302" t="s">
        <v>128</v>
      </c>
      <c r="CD172" s="169"/>
      <c r="CE172" s="170"/>
      <c r="CF172" s="170"/>
      <c r="CG172" s="171"/>
      <c r="CH172" s="162"/>
      <c r="CI172" s="162"/>
      <c r="CJ172" s="162"/>
      <c r="CK172" s="162"/>
    </row>
    <row r="173" spans="1:89" ht="15.75">
      <c r="A173" s="60"/>
      <c r="B173" s="431" t="s">
        <v>109</v>
      </c>
      <c r="C173" s="237">
        <f t="shared" si="114"/>
        <v>81157</v>
      </c>
      <c r="D173" s="241">
        <f>D37+D157</f>
        <v>66105</v>
      </c>
      <c r="E173" s="432"/>
      <c r="F173" s="237">
        <f>F37+F157</f>
        <v>6885</v>
      </c>
      <c r="G173" s="241">
        <f>G37+G157</f>
        <v>6879</v>
      </c>
      <c r="H173" s="237">
        <f t="shared" si="115"/>
        <v>74272</v>
      </c>
      <c r="I173" s="241">
        <f>I37+I157</f>
        <v>59226</v>
      </c>
      <c r="J173" s="237">
        <f t="shared" si="115"/>
        <v>0</v>
      </c>
      <c r="K173" s="241">
        <f t="shared" si="115"/>
        <v>0</v>
      </c>
      <c r="L173" s="432"/>
      <c r="M173" s="237">
        <f t="shared" si="116"/>
        <v>0</v>
      </c>
      <c r="N173" s="241">
        <f t="shared" si="116"/>
        <v>0</v>
      </c>
      <c r="O173" s="432"/>
      <c r="P173" s="237">
        <f t="shared" si="117"/>
        <v>81157</v>
      </c>
      <c r="Q173" s="241">
        <f t="shared" si="117"/>
        <v>66105</v>
      </c>
      <c r="R173" s="432"/>
      <c r="S173" s="237">
        <f t="shared" si="118"/>
        <v>0</v>
      </c>
      <c r="T173" s="241">
        <f t="shared" si="118"/>
        <v>0</v>
      </c>
      <c r="U173" s="214"/>
      <c r="V173" s="215"/>
      <c r="W173" s="215"/>
      <c r="X173" s="215"/>
      <c r="Y173" s="215"/>
      <c r="Z173" s="215"/>
      <c r="AA173" s="6"/>
      <c r="BQ173" s="542"/>
      <c r="BR173" s="162"/>
      <c r="BS173" s="131"/>
      <c r="BT173" s="542"/>
      <c r="BU173" s="162"/>
      <c r="BV173" s="131"/>
      <c r="BW173" s="131"/>
      <c r="BX173" s="131"/>
      <c r="BY173" s="131"/>
      <c r="CA173" s="12"/>
      <c r="CB173" s="244"/>
      <c r="CC173" s="200" t="s">
        <v>130</v>
      </c>
      <c r="CD173" s="310">
        <f>CD175+CD183</f>
        <v>0</v>
      </c>
      <c r="CE173" s="204">
        <f>CE175+CE183</f>
        <v>0</v>
      </c>
      <c r="CF173" s="204">
        <f>CF175+CF183</f>
        <v>0</v>
      </c>
      <c r="CG173" s="205">
        <f>CG175+CG183</f>
        <v>0</v>
      </c>
      <c r="CH173" s="433"/>
      <c r="CI173" s="433"/>
      <c r="CJ173" s="433"/>
      <c r="CK173" s="433"/>
    </row>
    <row r="174" spans="1:89" ht="15.75">
      <c r="A174" s="60"/>
      <c r="B174" s="431" t="s">
        <v>113</v>
      </c>
      <c r="C174" s="237">
        <f t="shared" si="114"/>
        <v>61377</v>
      </c>
      <c r="D174" s="241">
        <f>D38+D158</f>
        <v>49369</v>
      </c>
      <c r="E174" s="241">
        <f>E38+E158</f>
        <v>2057732</v>
      </c>
      <c r="F174" s="237">
        <f t="shared" si="115"/>
        <v>2709</v>
      </c>
      <c r="G174" s="241">
        <f t="shared" si="115"/>
        <v>2699</v>
      </c>
      <c r="H174" s="237">
        <f t="shared" si="115"/>
        <v>58668</v>
      </c>
      <c r="I174" s="241">
        <f t="shared" si="115"/>
        <v>46670</v>
      </c>
      <c r="J174" s="237">
        <f t="shared" si="115"/>
        <v>0</v>
      </c>
      <c r="K174" s="241">
        <f t="shared" si="115"/>
        <v>0</v>
      </c>
      <c r="L174" s="432"/>
      <c r="M174" s="237">
        <f t="shared" si="116"/>
        <v>0</v>
      </c>
      <c r="N174" s="241">
        <f t="shared" si="116"/>
        <v>0</v>
      </c>
      <c r="O174" s="432"/>
      <c r="P174" s="237">
        <f t="shared" si="117"/>
        <v>61377</v>
      </c>
      <c r="Q174" s="241">
        <f t="shared" si="117"/>
        <v>49369</v>
      </c>
      <c r="R174" s="432"/>
      <c r="S174" s="237">
        <f t="shared" si="118"/>
        <v>0</v>
      </c>
      <c r="T174" s="241">
        <f t="shared" si="118"/>
        <v>0</v>
      </c>
      <c r="U174" s="214"/>
      <c r="V174" s="215"/>
      <c r="W174" s="215"/>
      <c r="X174" s="215"/>
      <c r="Y174" s="215"/>
      <c r="Z174" s="215"/>
      <c r="AA174" s="6"/>
      <c r="BQ174" s="542"/>
      <c r="BR174" s="162"/>
      <c r="BS174" s="131"/>
      <c r="BT174" s="542"/>
      <c r="BU174" s="162"/>
      <c r="BV174" s="131"/>
      <c r="BW174" s="131"/>
      <c r="BX174" s="131"/>
      <c r="BY174" s="131"/>
      <c r="CA174" s="12"/>
      <c r="CB174" s="231"/>
      <c r="CC174" s="232" t="s">
        <v>23</v>
      </c>
      <c r="CD174" s="233"/>
      <c r="CE174" s="234"/>
      <c r="CF174" s="234"/>
      <c r="CG174" s="235"/>
      <c r="CH174" s="162"/>
      <c r="CI174" s="162"/>
      <c r="CJ174" s="162"/>
      <c r="CK174" s="162"/>
    </row>
    <row r="175" spans="1:89" ht="16.5" thickBot="1">
      <c r="A175" s="60"/>
      <c r="B175" s="434" t="s">
        <v>117</v>
      </c>
      <c r="C175" s="263">
        <f t="shared" si="114"/>
        <v>21940</v>
      </c>
      <c r="D175" s="267">
        <f t="shared" si="114"/>
        <v>19295</v>
      </c>
      <c r="E175" s="267">
        <f>E39+E159</f>
        <v>1943106</v>
      </c>
      <c r="F175" s="263">
        <f t="shared" si="115"/>
        <v>98</v>
      </c>
      <c r="G175" s="267">
        <f t="shared" si="115"/>
        <v>109</v>
      </c>
      <c r="H175" s="263">
        <f t="shared" si="115"/>
        <v>21842</v>
      </c>
      <c r="I175" s="267">
        <f t="shared" si="115"/>
        <v>19186</v>
      </c>
      <c r="J175" s="263">
        <f t="shared" si="115"/>
        <v>0</v>
      </c>
      <c r="K175" s="267">
        <f t="shared" si="115"/>
        <v>0</v>
      </c>
      <c r="L175" s="435"/>
      <c r="M175" s="263">
        <f t="shared" si="116"/>
        <v>0</v>
      </c>
      <c r="N175" s="267">
        <f t="shared" si="116"/>
        <v>0</v>
      </c>
      <c r="O175" s="435"/>
      <c r="P175" s="263">
        <f t="shared" si="117"/>
        <v>21940</v>
      </c>
      <c r="Q175" s="267">
        <f t="shared" si="117"/>
        <v>19295</v>
      </c>
      <c r="R175" s="435"/>
      <c r="S175" s="263">
        <f t="shared" si="118"/>
        <v>0</v>
      </c>
      <c r="T175" s="267">
        <f t="shared" si="118"/>
        <v>0</v>
      </c>
      <c r="U175" s="214"/>
      <c r="V175" s="215"/>
      <c r="W175" s="215"/>
      <c r="X175" s="215"/>
      <c r="Y175" s="215"/>
      <c r="Z175" s="215"/>
      <c r="AA175" s="6"/>
      <c r="BQ175" s="542"/>
      <c r="BR175" s="162"/>
      <c r="BS175" s="131"/>
      <c r="BT175" s="542"/>
      <c r="BU175" s="162"/>
      <c r="BV175" s="131"/>
      <c r="BW175" s="131"/>
      <c r="BX175" s="131"/>
      <c r="BY175" s="131"/>
      <c r="CA175" s="12"/>
      <c r="CB175" s="333">
        <v>1210</v>
      </c>
      <c r="CC175" s="334" t="s">
        <v>135</v>
      </c>
      <c r="CD175" s="335">
        <f>CD177+CD178+CD179+CD180</f>
        <v>0</v>
      </c>
      <c r="CE175" s="195">
        <f>CE177+CE178+CE179+CE180</f>
        <v>0</v>
      </c>
      <c r="CF175" s="195">
        <f>CF177+CF178+CF179+CF180</f>
        <v>0</v>
      </c>
      <c r="CG175" s="196">
        <f>CG177+CG178+CG179+CG180</f>
        <v>0</v>
      </c>
      <c r="CH175" s="162"/>
      <c r="CI175" s="162"/>
      <c r="CJ175" s="162"/>
      <c r="CK175" s="162"/>
    </row>
    <row r="176" spans="1:89" ht="16.5" thickBot="1">
      <c r="A176" s="60"/>
      <c r="B176" s="173" t="s">
        <v>123</v>
      </c>
      <c r="C176" s="514"/>
      <c r="D176" s="514"/>
      <c r="E176" s="514"/>
      <c r="F176" s="515"/>
      <c r="G176" s="515"/>
      <c r="H176" s="514"/>
      <c r="I176" s="514"/>
      <c r="J176" s="514"/>
      <c r="K176" s="514"/>
      <c r="L176" s="514"/>
      <c r="M176" s="514"/>
      <c r="N176" s="514"/>
      <c r="O176" s="514"/>
      <c r="P176" s="436"/>
      <c r="Q176" s="436"/>
      <c r="R176" s="436"/>
      <c r="S176" s="514"/>
      <c r="T176" s="514"/>
      <c r="U176" s="6"/>
      <c r="AA176" s="6"/>
      <c r="CA176" s="12"/>
      <c r="CB176" s="231"/>
      <c r="CC176" s="232" t="s">
        <v>112</v>
      </c>
      <c r="CD176" s="233"/>
      <c r="CE176" s="234"/>
      <c r="CF176" s="234"/>
      <c r="CG176" s="235"/>
      <c r="CH176" s="162"/>
      <c r="CI176" s="162"/>
      <c r="CJ176" s="162"/>
      <c r="CK176" s="162"/>
    </row>
    <row r="177" spans="1:89" ht="15.75">
      <c r="A177" s="60"/>
      <c r="B177" s="543" t="s">
        <v>105</v>
      </c>
      <c r="C177" s="288">
        <f>C41+C161</f>
        <v>25.8</v>
      </c>
      <c r="D177" s="291">
        <f>D41+D161</f>
        <v>25.8</v>
      </c>
      <c r="E177" s="379"/>
      <c r="F177" s="288">
        <f aca="true" t="shared" si="119" ref="F177:K180">F41+F161</f>
        <v>0</v>
      </c>
      <c r="G177" s="291">
        <f t="shared" si="119"/>
        <v>0</v>
      </c>
      <c r="H177" s="288">
        <f t="shared" si="119"/>
        <v>25.8</v>
      </c>
      <c r="I177" s="291">
        <f t="shared" si="119"/>
        <v>25.8</v>
      </c>
      <c r="J177" s="288">
        <f t="shared" si="119"/>
        <v>0</v>
      </c>
      <c r="K177" s="291">
        <f t="shared" si="119"/>
        <v>0</v>
      </c>
      <c r="L177" s="379"/>
      <c r="M177" s="288">
        <f aca="true" t="shared" si="120" ref="M177:N180">M41+M161</f>
        <v>0</v>
      </c>
      <c r="N177" s="291">
        <f t="shared" si="120"/>
        <v>0</v>
      </c>
      <c r="O177" s="379"/>
      <c r="P177" s="288">
        <f aca="true" t="shared" si="121" ref="P177:Q180">C177+J177+M177</f>
        <v>25.8</v>
      </c>
      <c r="Q177" s="291">
        <f t="shared" si="121"/>
        <v>25.8</v>
      </c>
      <c r="R177" s="379"/>
      <c r="S177" s="288">
        <f aca="true" t="shared" si="122" ref="S177:T180">S41+S161</f>
        <v>0</v>
      </c>
      <c r="T177" s="291">
        <f t="shared" si="122"/>
        <v>0</v>
      </c>
      <c r="U177" s="6"/>
      <c r="AA177" s="6"/>
      <c r="BQ177" s="542"/>
      <c r="BR177" s="162"/>
      <c r="BS177" s="131"/>
      <c r="BT177" s="542"/>
      <c r="BU177" s="162"/>
      <c r="BV177" s="131"/>
      <c r="BW177" s="131"/>
      <c r="BX177" s="131"/>
      <c r="BY177" s="131"/>
      <c r="CA177" s="12"/>
      <c r="CB177" s="167">
        <v>1211</v>
      </c>
      <c r="CC177" s="168" t="s">
        <v>138</v>
      </c>
      <c r="CD177" s="164">
        <f>T58</f>
        <v>0</v>
      </c>
      <c r="CE177" s="349">
        <f>T59</f>
        <v>0</v>
      </c>
      <c r="CF177" s="349">
        <f>T60</f>
        <v>0</v>
      </c>
      <c r="CG177" s="350">
        <f>T61</f>
        <v>0</v>
      </c>
      <c r="CH177" s="162"/>
      <c r="CI177" s="162"/>
      <c r="CJ177" s="162"/>
      <c r="CK177" s="162"/>
    </row>
    <row r="178" spans="1:89" ht="15.75">
      <c r="A178" s="60"/>
      <c r="B178" s="544" t="s">
        <v>109</v>
      </c>
      <c r="C178" s="304">
        <f aca="true" t="shared" si="123" ref="C178:D180">C42+C162</f>
        <v>7149</v>
      </c>
      <c r="D178" s="307">
        <f>D42+D162</f>
        <v>7073</v>
      </c>
      <c r="E178" s="380"/>
      <c r="F178" s="304">
        <f t="shared" si="119"/>
        <v>0</v>
      </c>
      <c r="G178" s="307">
        <f t="shared" si="119"/>
        <v>0</v>
      </c>
      <c r="H178" s="304">
        <f t="shared" si="119"/>
        <v>7149</v>
      </c>
      <c r="I178" s="307">
        <f t="shared" si="119"/>
        <v>7073</v>
      </c>
      <c r="J178" s="304">
        <f t="shared" si="119"/>
        <v>0</v>
      </c>
      <c r="K178" s="307">
        <f t="shared" si="119"/>
        <v>0</v>
      </c>
      <c r="L178" s="380"/>
      <c r="M178" s="304">
        <f t="shared" si="120"/>
        <v>0</v>
      </c>
      <c r="N178" s="307">
        <f t="shared" si="120"/>
        <v>0</v>
      </c>
      <c r="O178" s="380"/>
      <c r="P178" s="304">
        <f t="shared" si="121"/>
        <v>7149</v>
      </c>
      <c r="Q178" s="307">
        <f t="shared" si="121"/>
        <v>7073</v>
      </c>
      <c r="R178" s="380"/>
      <c r="S178" s="304">
        <f t="shared" si="122"/>
        <v>0</v>
      </c>
      <c r="T178" s="307">
        <f t="shared" si="122"/>
        <v>0</v>
      </c>
      <c r="U178" s="214"/>
      <c r="V178" s="215"/>
      <c r="W178" s="215"/>
      <c r="X178" s="215"/>
      <c r="Y178" s="215"/>
      <c r="Z178" s="215"/>
      <c r="AA178" s="6"/>
      <c r="BQ178" s="542"/>
      <c r="BR178" s="131"/>
      <c r="BS178" s="131"/>
      <c r="BT178" s="542"/>
      <c r="BU178" s="131"/>
      <c r="BV178" s="131"/>
      <c r="BW178" s="131"/>
      <c r="BX178" s="131"/>
      <c r="BY178" s="131"/>
      <c r="CA178" s="12"/>
      <c r="CB178" s="167">
        <v>1212</v>
      </c>
      <c r="CC178" s="168" t="s">
        <v>140</v>
      </c>
      <c r="CD178" s="194">
        <f>T63</f>
        <v>0</v>
      </c>
      <c r="CE178" s="201">
        <f>T64</f>
        <v>0</v>
      </c>
      <c r="CF178" s="201">
        <f>T65</f>
        <v>0</v>
      </c>
      <c r="CG178" s="202">
        <f>T66</f>
        <v>0</v>
      </c>
      <c r="CH178" s="162"/>
      <c r="CI178" s="162"/>
      <c r="CJ178" s="162"/>
      <c r="CK178" s="162"/>
    </row>
    <row r="179" spans="1:89" ht="15.75">
      <c r="A179" s="60"/>
      <c r="B179" s="544" t="s">
        <v>113</v>
      </c>
      <c r="C179" s="304">
        <f>C43+C163</f>
        <v>5847</v>
      </c>
      <c r="D179" s="307">
        <f t="shared" si="123"/>
        <v>5708</v>
      </c>
      <c r="E179" s="380"/>
      <c r="F179" s="304">
        <f t="shared" si="119"/>
        <v>0</v>
      </c>
      <c r="G179" s="307">
        <f t="shared" si="119"/>
        <v>0</v>
      </c>
      <c r="H179" s="304">
        <f t="shared" si="119"/>
        <v>5847</v>
      </c>
      <c r="I179" s="307">
        <f t="shared" si="119"/>
        <v>5708</v>
      </c>
      <c r="J179" s="304">
        <f t="shared" si="119"/>
        <v>0</v>
      </c>
      <c r="K179" s="307">
        <f t="shared" si="119"/>
        <v>0</v>
      </c>
      <c r="L179" s="380"/>
      <c r="M179" s="304">
        <f t="shared" si="120"/>
        <v>0</v>
      </c>
      <c r="N179" s="307">
        <f t="shared" si="120"/>
        <v>0</v>
      </c>
      <c r="O179" s="380"/>
      <c r="P179" s="304">
        <f t="shared" si="121"/>
        <v>5847</v>
      </c>
      <c r="Q179" s="307">
        <f t="shared" si="121"/>
        <v>5708</v>
      </c>
      <c r="R179" s="380"/>
      <c r="S179" s="304">
        <f t="shared" si="122"/>
        <v>0</v>
      </c>
      <c r="T179" s="307">
        <f t="shared" si="122"/>
        <v>0</v>
      </c>
      <c r="U179" s="214"/>
      <c r="V179" s="215"/>
      <c r="W179" s="215"/>
      <c r="X179" s="215"/>
      <c r="Y179" s="215"/>
      <c r="Z179" s="215"/>
      <c r="AA179" s="6"/>
      <c r="BQ179" s="542"/>
      <c r="BR179" s="162"/>
      <c r="BS179" s="131"/>
      <c r="BT179" s="542"/>
      <c r="BU179" s="162"/>
      <c r="BV179" s="131"/>
      <c r="BW179" s="131"/>
      <c r="BX179" s="131"/>
      <c r="BY179" s="131"/>
      <c r="CA179" s="12"/>
      <c r="CB179" s="167">
        <v>1213</v>
      </c>
      <c r="CC179" s="168" t="s">
        <v>141</v>
      </c>
      <c r="CD179" s="194">
        <f>T68</f>
        <v>0</v>
      </c>
      <c r="CE179" s="201">
        <f>T69</f>
        <v>0</v>
      </c>
      <c r="CF179" s="201">
        <f>T70</f>
        <v>0</v>
      </c>
      <c r="CG179" s="202">
        <f>T71</f>
        <v>0</v>
      </c>
      <c r="CH179" s="162"/>
      <c r="CI179" s="162"/>
      <c r="CJ179" s="162"/>
      <c r="CK179" s="162"/>
    </row>
    <row r="180" spans="1:89" ht="16.5" thickBot="1">
      <c r="A180" s="60"/>
      <c r="B180" s="545" t="s">
        <v>117</v>
      </c>
      <c r="C180" s="324">
        <f t="shared" si="123"/>
        <v>1567</v>
      </c>
      <c r="D180" s="327">
        <f>D44+D164</f>
        <v>2021</v>
      </c>
      <c r="E180" s="389"/>
      <c r="F180" s="324">
        <f t="shared" si="119"/>
        <v>0</v>
      </c>
      <c r="G180" s="327">
        <f t="shared" si="119"/>
        <v>0</v>
      </c>
      <c r="H180" s="324">
        <f t="shared" si="119"/>
        <v>1567</v>
      </c>
      <c r="I180" s="327">
        <f t="shared" si="119"/>
        <v>2021</v>
      </c>
      <c r="J180" s="324">
        <f t="shared" si="119"/>
        <v>0</v>
      </c>
      <c r="K180" s="327">
        <f t="shared" si="119"/>
        <v>0</v>
      </c>
      <c r="L180" s="389"/>
      <c r="M180" s="324">
        <f t="shared" si="120"/>
        <v>0</v>
      </c>
      <c r="N180" s="327">
        <f t="shared" si="120"/>
        <v>0</v>
      </c>
      <c r="O180" s="389"/>
      <c r="P180" s="324">
        <f t="shared" si="121"/>
        <v>1567</v>
      </c>
      <c r="Q180" s="327">
        <f t="shared" si="121"/>
        <v>2021</v>
      </c>
      <c r="R180" s="389"/>
      <c r="S180" s="324">
        <f t="shared" si="122"/>
        <v>0</v>
      </c>
      <c r="T180" s="327">
        <f t="shared" si="122"/>
        <v>0</v>
      </c>
      <c r="U180" s="214"/>
      <c r="V180" s="215"/>
      <c r="W180" s="215"/>
      <c r="X180" s="215"/>
      <c r="Y180" s="215"/>
      <c r="Z180" s="215"/>
      <c r="AA180" s="6"/>
      <c r="BQ180" s="542"/>
      <c r="BR180" s="162"/>
      <c r="BS180" s="131"/>
      <c r="BT180" s="542"/>
      <c r="BU180" s="162"/>
      <c r="BV180" s="131"/>
      <c r="BW180" s="131"/>
      <c r="BX180" s="131"/>
      <c r="BY180" s="131"/>
      <c r="CA180" s="12"/>
      <c r="CB180" s="244">
        <v>1214</v>
      </c>
      <c r="CC180" s="245" t="s">
        <v>144</v>
      </c>
      <c r="CD180" s="319">
        <f>T73</f>
        <v>0</v>
      </c>
      <c r="CE180" s="357">
        <f>T74</f>
        <v>0</v>
      </c>
      <c r="CF180" s="357">
        <f>T75</f>
        <v>0</v>
      </c>
      <c r="CG180" s="358">
        <f>T76</f>
        <v>0</v>
      </c>
      <c r="CH180" s="162"/>
      <c r="CI180" s="162"/>
      <c r="CJ180" s="162"/>
      <c r="CK180" s="162"/>
    </row>
    <row r="181" spans="1:89" ht="15.75">
      <c r="A181" s="172"/>
      <c r="B181" s="19"/>
      <c r="C181" s="1"/>
      <c r="D181" s="1"/>
      <c r="E181" s="1"/>
      <c r="F181" s="1"/>
      <c r="G181" s="1"/>
      <c r="H181" s="1"/>
      <c r="I181" s="1"/>
      <c r="J181" s="19"/>
      <c r="K181" s="19"/>
      <c r="L181" s="19"/>
      <c r="M181" s="19"/>
      <c r="N181" s="19"/>
      <c r="O181" s="1"/>
      <c r="P181" s="1"/>
      <c r="Q181" s="1"/>
      <c r="R181" s="1"/>
      <c r="S181" s="19"/>
      <c r="T181" s="19"/>
      <c r="U181" s="214"/>
      <c r="V181" s="215"/>
      <c r="W181" s="215"/>
      <c r="X181" s="215"/>
      <c r="Y181" s="215"/>
      <c r="Z181" s="215"/>
      <c r="AA181" s="6"/>
      <c r="BQ181" s="542"/>
      <c r="BR181" s="162"/>
      <c r="BS181" s="131"/>
      <c r="BT181" s="542"/>
      <c r="BU181" s="162"/>
      <c r="BV181" s="131"/>
      <c r="BW181" s="131"/>
      <c r="BX181" s="131"/>
      <c r="BY181" s="131"/>
      <c r="CA181" s="12"/>
      <c r="CB181" s="359">
        <v>1220</v>
      </c>
      <c r="CC181" s="360" t="s">
        <v>146</v>
      </c>
      <c r="CD181" s="169"/>
      <c r="CE181" s="170"/>
      <c r="CF181" s="170"/>
      <c r="CG181" s="171"/>
      <c r="CH181" s="162"/>
      <c r="CI181" s="162"/>
      <c r="CJ181" s="162"/>
      <c r="CK181" s="162"/>
    </row>
    <row r="182" spans="1:89" ht="16.5" thickBot="1">
      <c r="A182" s="60"/>
      <c r="B182" s="174" t="s">
        <v>250</v>
      </c>
      <c r="C182" s="546"/>
      <c r="D182" s="546"/>
      <c r="E182" s="546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U182" s="214"/>
      <c r="V182" s="215"/>
      <c r="W182" s="215"/>
      <c r="X182" s="215"/>
      <c r="Y182" s="215"/>
      <c r="Z182" s="215"/>
      <c r="AA182" s="6"/>
      <c r="CA182" s="12"/>
      <c r="CB182" s="369"/>
      <c r="CC182" s="370" t="s">
        <v>148</v>
      </c>
      <c r="CD182" s="169"/>
      <c r="CE182" s="170"/>
      <c r="CF182" s="170"/>
      <c r="CG182" s="171"/>
      <c r="CH182" s="162"/>
      <c r="CI182" s="162"/>
      <c r="CJ182" s="162"/>
      <c r="CK182" s="162"/>
    </row>
    <row r="183" spans="1:89" ht="16.5" thickBot="1">
      <c r="A183" s="60"/>
      <c r="B183" s="430" t="s">
        <v>105</v>
      </c>
      <c r="C183" s="207">
        <f>C11+C172</f>
        <v>1116.1</v>
      </c>
      <c r="D183" s="207">
        <f aca="true" t="shared" si="124" ref="C183:D186">D11+D172</f>
        <v>1063.9</v>
      </c>
      <c r="E183" s="207"/>
      <c r="F183" s="207">
        <f aca="true" t="shared" si="125" ref="F183:K186">F11+F172</f>
        <v>386.5</v>
      </c>
      <c r="G183" s="207">
        <f t="shared" si="125"/>
        <v>386.5</v>
      </c>
      <c r="H183" s="207">
        <f t="shared" si="125"/>
        <v>729.6999999999999</v>
      </c>
      <c r="I183" s="207">
        <f t="shared" si="125"/>
        <v>677.4</v>
      </c>
      <c r="J183" s="207">
        <f t="shared" si="125"/>
        <v>0</v>
      </c>
      <c r="K183" s="207">
        <f t="shared" si="125"/>
        <v>0</v>
      </c>
      <c r="L183" s="207"/>
      <c r="M183" s="207">
        <f aca="true" t="shared" si="126" ref="M183:N186">M11+M172</f>
        <v>0</v>
      </c>
      <c r="N183" s="207">
        <f t="shared" si="126"/>
        <v>0</v>
      </c>
      <c r="O183" s="207"/>
      <c r="P183" s="207">
        <f aca="true" t="shared" si="127" ref="P183:Q186">C183+J183+M183</f>
        <v>1116.1</v>
      </c>
      <c r="Q183" s="211">
        <f t="shared" si="127"/>
        <v>1063.9</v>
      </c>
      <c r="R183" s="430"/>
      <c r="S183" s="207">
        <f aca="true" t="shared" si="128" ref="S183:T186">S11+S172</f>
        <v>0</v>
      </c>
      <c r="T183" s="209">
        <f t="shared" si="128"/>
        <v>0</v>
      </c>
      <c r="U183" s="214"/>
      <c r="V183" s="215"/>
      <c r="W183" s="215"/>
      <c r="X183" s="215"/>
      <c r="Y183" s="215"/>
      <c r="Z183" s="215"/>
      <c r="AA183" s="6"/>
      <c r="BQ183" s="542"/>
      <c r="BR183" s="162"/>
      <c r="BS183" s="131"/>
      <c r="BT183" s="542"/>
      <c r="BU183" s="162"/>
      <c r="BV183" s="131"/>
      <c r="BW183" s="131"/>
      <c r="BX183" s="131"/>
      <c r="BY183" s="131"/>
      <c r="CA183" s="12"/>
      <c r="CB183" s="333"/>
      <c r="CC183" s="334" t="s">
        <v>150</v>
      </c>
      <c r="CD183" s="335">
        <f>CD185+CD186+CD187+CD188+CD189+CD190+CD192</f>
        <v>0</v>
      </c>
      <c r="CE183" s="195">
        <f>CE185+CE186+CE187+CE188+CE189+CE190+CE192</f>
        <v>0</v>
      </c>
      <c r="CF183" s="195">
        <f>CF185+CF186+CF187+CF188+CF189+CF190+CF192</f>
        <v>0</v>
      </c>
      <c r="CG183" s="196">
        <f>CG185+CG186+CG187+CG188+CG189+CG190+CG192</f>
        <v>0</v>
      </c>
      <c r="CH183" s="162"/>
      <c r="CI183" s="162"/>
      <c r="CJ183" s="162"/>
      <c r="CK183" s="162"/>
    </row>
    <row r="184" spans="1:89" ht="16.5" thickBot="1">
      <c r="A184" s="60"/>
      <c r="B184" s="432" t="s">
        <v>109</v>
      </c>
      <c r="C184" s="207">
        <f>C12+C173</f>
        <v>138541</v>
      </c>
      <c r="D184" s="207">
        <f t="shared" si="124"/>
        <v>123783</v>
      </c>
      <c r="E184" s="207"/>
      <c r="F184" s="207">
        <f t="shared" si="125"/>
        <v>6885</v>
      </c>
      <c r="G184" s="207">
        <f t="shared" si="125"/>
        <v>6879</v>
      </c>
      <c r="H184" s="207">
        <f t="shared" si="125"/>
        <v>131656</v>
      </c>
      <c r="I184" s="207">
        <f>I12+I173</f>
        <v>116904</v>
      </c>
      <c r="J184" s="207">
        <f t="shared" si="125"/>
        <v>0</v>
      </c>
      <c r="K184" s="207">
        <f t="shared" si="125"/>
        <v>0</v>
      </c>
      <c r="L184" s="207"/>
      <c r="M184" s="207">
        <f t="shared" si="126"/>
        <v>0</v>
      </c>
      <c r="N184" s="207">
        <f t="shared" si="126"/>
        <v>0</v>
      </c>
      <c r="O184" s="547"/>
      <c r="P184" s="237">
        <f t="shared" si="127"/>
        <v>138541</v>
      </c>
      <c r="Q184" s="241">
        <f t="shared" si="127"/>
        <v>123783</v>
      </c>
      <c r="R184" s="548"/>
      <c r="S184" s="207">
        <f t="shared" si="128"/>
        <v>0</v>
      </c>
      <c r="T184" s="209">
        <f t="shared" si="128"/>
        <v>0</v>
      </c>
      <c r="U184" s="214"/>
      <c r="V184" s="215"/>
      <c r="W184" s="215"/>
      <c r="X184" s="215"/>
      <c r="Y184" s="215"/>
      <c r="Z184" s="215"/>
      <c r="AA184" s="6"/>
      <c r="BQ184" s="542"/>
      <c r="BR184" s="131"/>
      <c r="BS184" s="131"/>
      <c r="BT184" s="542"/>
      <c r="BU184" s="131"/>
      <c r="BV184" s="131"/>
      <c r="BW184" s="131"/>
      <c r="BX184" s="131"/>
      <c r="BY184" s="131"/>
      <c r="CA184" s="12"/>
      <c r="CB184" s="231"/>
      <c r="CC184" s="232" t="s">
        <v>112</v>
      </c>
      <c r="CD184" s="233"/>
      <c r="CE184" s="234"/>
      <c r="CF184" s="234"/>
      <c r="CG184" s="235"/>
      <c r="CH184" s="162"/>
      <c r="CI184" s="162"/>
      <c r="CJ184" s="162"/>
      <c r="CK184" s="162"/>
    </row>
    <row r="185" spans="1:89" ht="16.5" thickBot="1">
      <c r="A185" s="60"/>
      <c r="B185" s="432" t="s">
        <v>113</v>
      </c>
      <c r="C185" s="207">
        <f t="shared" si="124"/>
        <v>107802</v>
      </c>
      <c r="D185" s="207">
        <f>D13+D174</f>
        <v>96219</v>
      </c>
      <c r="E185" s="207">
        <f>E13+E174</f>
        <v>4685345</v>
      </c>
      <c r="F185" s="207">
        <f t="shared" si="125"/>
        <v>2709</v>
      </c>
      <c r="G185" s="207">
        <f t="shared" si="125"/>
        <v>2699</v>
      </c>
      <c r="H185" s="207">
        <f t="shared" si="125"/>
        <v>105093</v>
      </c>
      <c r="I185" s="207">
        <f t="shared" si="125"/>
        <v>93520</v>
      </c>
      <c r="J185" s="207">
        <f t="shared" si="125"/>
        <v>0</v>
      </c>
      <c r="K185" s="207">
        <f t="shared" si="125"/>
        <v>0</v>
      </c>
      <c r="L185" s="207"/>
      <c r="M185" s="207">
        <f t="shared" si="126"/>
        <v>0</v>
      </c>
      <c r="N185" s="207">
        <f t="shared" si="126"/>
        <v>0</v>
      </c>
      <c r="O185" s="547"/>
      <c r="P185" s="237">
        <f t="shared" si="127"/>
        <v>107802</v>
      </c>
      <c r="Q185" s="241">
        <f t="shared" si="127"/>
        <v>96219</v>
      </c>
      <c r="R185" s="548"/>
      <c r="S185" s="207">
        <f t="shared" si="128"/>
        <v>0</v>
      </c>
      <c r="T185" s="209">
        <f t="shared" si="128"/>
        <v>0</v>
      </c>
      <c r="U185" s="214"/>
      <c r="V185" s="215"/>
      <c r="W185" s="215"/>
      <c r="X185" s="215"/>
      <c r="Y185" s="215"/>
      <c r="Z185" s="215"/>
      <c r="AA185" s="6"/>
      <c r="BQ185" s="542"/>
      <c r="BR185" s="162"/>
      <c r="BS185" s="131"/>
      <c r="BT185" s="542"/>
      <c r="BU185" s="162"/>
      <c r="BV185" s="131"/>
      <c r="BW185" s="131"/>
      <c r="BX185" s="131"/>
      <c r="BY185" s="131"/>
      <c r="CA185" s="12"/>
      <c r="CB185" s="167">
        <v>1221</v>
      </c>
      <c r="CC185" s="168" t="s">
        <v>152</v>
      </c>
      <c r="CD185" s="194">
        <f>T100</f>
        <v>0</v>
      </c>
      <c r="CE185" s="201">
        <f>T101</f>
        <v>0</v>
      </c>
      <c r="CF185" s="201">
        <f>T102</f>
        <v>0</v>
      </c>
      <c r="CG185" s="202">
        <f>T103</f>
        <v>0</v>
      </c>
      <c r="CH185" s="162"/>
      <c r="CI185" s="162"/>
      <c r="CJ185" s="162"/>
      <c r="CK185" s="162"/>
    </row>
    <row r="186" spans="1:89" ht="16.5" thickBot="1">
      <c r="A186" s="60"/>
      <c r="B186" s="435" t="s">
        <v>117</v>
      </c>
      <c r="C186" s="549">
        <f t="shared" si="124"/>
        <v>45737</v>
      </c>
      <c r="D186" s="549">
        <f t="shared" si="124"/>
        <v>44768</v>
      </c>
      <c r="E186" s="549">
        <f>E14+E175</f>
        <v>4491652</v>
      </c>
      <c r="F186" s="549">
        <f t="shared" si="125"/>
        <v>98</v>
      </c>
      <c r="G186" s="549">
        <f t="shared" si="125"/>
        <v>109</v>
      </c>
      <c r="H186" s="549">
        <f t="shared" si="125"/>
        <v>45639</v>
      </c>
      <c r="I186" s="549">
        <f>I14+I175</f>
        <v>44659</v>
      </c>
      <c r="J186" s="549">
        <f t="shared" si="125"/>
        <v>0</v>
      </c>
      <c r="K186" s="549">
        <f t="shared" si="125"/>
        <v>0</v>
      </c>
      <c r="L186" s="549"/>
      <c r="M186" s="549">
        <f t="shared" si="126"/>
        <v>0</v>
      </c>
      <c r="N186" s="549">
        <f t="shared" si="126"/>
        <v>0</v>
      </c>
      <c r="O186" s="550"/>
      <c r="P186" s="263">
        <f t="shared" si="127"/>
        <v>45737</v>
      </c>
      <c r="Q186" s="267">
        <f t="shared" si="127"/>
        <v>44768</v>
      </c>
      <c r="R186" s="551"/>
      <c r="S186" s="549">
        <f t="shared" si="128"/>
        <v>0</v>
      </c>
      <c r="T186" s="552">
        <f t="shared" si="128"/>
        <v>0</v>
      </c>
      <c r="U186" s="214"/>
      <c r="V186" s="215"/>
      <c r="W186" s="215"/>
      <c r="X186" s="215"/>
      <c r="Y186" s="215"/>
      <c r="Z186" s="215"/>
      <c r="AA186" s="6"/>
      <c r="BQ186" s="542"/>
      <c r="BR186" s="162"/>
      <c r="BS186" s="131"/>
      <c r="BT186" s="542"/>
      <c r="BU186" s="162"/>
      <c r="BV186" s="131"/>
      <c r="BW186" s="131"/>
      <c r="BX186" s="131"/>
      <c r="BY186" s="131"/>
      <c r="CA186" s="12"/>
      <c r="CB186" s="167">
        <v>1222</v>
      </c>
      <c r="CC186" s="168" t="s">
        <v>155</v>
      </c>
      <c r="CD186" s="194">
        <f>T105</f>
        <v>0</v>
      </c>
      <c r="CE186" s="201">
        <f>T106</f>
        <v>0</v>
      </c>
      <c r="CF186" s="201">
        <f>T107</f>
        <v>0</v>
      </c>
      <c r="CG186" s="202">
        <f>T108</f>
        <v>0</v>
      </c>
      <c r="CH186" s="162"/>
      <c r="CI186" s="162"/>
      <c r="CJ186" s="162"/>
      <c r="CK186" s="162"/>
    </row>
    <row r="187" spans="1:89" ht="16.5" thickBot="1">
      <c r="A187" s="60"/>
      <c r="B187" s="173" t="s">
        <v>123</v>
      </c>
      <c r="C187" s="514"/>
      <c r="D187" s="514"/>
      <c r="E187" s="514"/>
      <c r="F187" s="515"/>
      <c r="G187" s="515"/>
      <c r="H187" s="514"/>
      <c r="I187" s="514"/>
      <c r="J187" s="514"/>
      <c r="K187" s="514"/>
      <c r="L187" s="514"/>
      <c r="M187" s="514"/>
      <c r="N187" s="514"/>
      <c r="O187" s="514"/>
      <c r="P187" s="436"/>
      <c r="Q187" s="436"/>
      <c r="R187" s="436"/>
      <c r="S187" s="514"/>
      <c r="T187" s="514"/>
      <c r="U187" s="214"/>
      <c r="V187" s="215"/>
      <c r="W187" s="215"/>
      <c r="X187" s="215"/>
      <c r="Y187" s="215"/>
      <c r="Z187" s="215"/>
      <c r="AA187" s="6"/>
      <c r="BQ187" s="542"/>
      <c r="BR187" s="162"/>
      <c r="BS187" s="131"/>
      <c r="BT187" s="542"/>
      <c r="BU187" s="162"/>
      <c r="BV187" s="131"/>
      <c r="BW187" s="131"/>
      <c r="BX187" s="131"/>
      <c r="BY187" s="131"/>
      <c r="CA187" s="12"/>
      <c r="CB187" s="167">
        <v>1223</v>
      </c>
      <c r="CC187" s="168" t="s">
        <v>156</v>
      </c>
      <c r="CD187" s="194">
        <f>T115</f>
        <v>0</v>
      </c>
      <c r="CE187" s="201">
        <f>T116</f>
        <v>0</v>
      </c>
      <c r="CF187" s="201">
        <f>T117</f>
        <v>0</v>
      </c>
      <c r="CG187" s="202">
        <f>T118</f>
        <v>0</v>
      </c>
      <c r="CH187" s="162"/>
      <c r="CI187" s="162"/>
      <c r="CJ187" s="162"/>
      <c r="CK187" s="162"/>
    </row>
    <row r="188" spans="1:89" ht="15.75">
      <c r="A188" s="60"/>
      <c r="B188" s="543" t="s">
        <v>105</v>
      </c>
      <c r="C188" s="288">
        <f>C16+C177</f>
        <v>29</v>
      </c>
      <c r="D188" s="291">
        <f>D16+D177</f>
        <v>27.400000000000002</v>
      </c>
      <c r="E188" s="379"/>
      <c r="F188" s="288">
        <f aca="true" t="shared" si="129" ref="F188:K191">F16+F177</f>
        <v>0</v>
      </c>
      <c r="G188" s="291">
        <f t="shared" si="129"/>
        <v>0</v>
      </c>
      <c r="H188" s="288">
        <f t="shared" si="129"/>
        <v>29</v>
      </c>
      <c r="I188" s="291">
        <f t="shared" si="129"/>
        <v>27.400000000000002</v>
      </c>
      <c r="J188" s="288">
        <f t="shared" si="129"/>
        <v>0</v>
      </c>
      <c r="K188" s="291">
        <f t="shared" si="129"/>
        <v>0</v>
      </c>
      <c r="L188" s="379"/>
      <c r="M188" s="288">
        <f aca="true" t="shared" si="130" ref="M188:N191">M16+M177</f>
        <v>0</v>
      </c>
      <c r="N188" s="291">
        <f t="shared" si="130"/>
        <v>0</v>
      </c>
      <c r="O188" s="379"/>
      <c r="P188" s="288">
        <f aca="true" t="shared" si="131" ref="P188:Q191">C188+J188+M188</f>
        <v>29</v>
      </c>
      <c r="Q188" s="291">
        <f t="shared" si="131"/>
        <v>27.400000000000002</v>
      </c>
      <c r="R188" s="379"/>
      <c r="S188" s="288">
        <f aca="true" t="shared" si="132" ref="S188:T191">S16+S177</f>
        <v>0</v>
      </c>
      <c r="T188" s="291">
        <f t="shared" si="132"/>
        <v>0</v>
      </c>
      <c r="U188" s="214"/>
      <c r="V188" s="215"/>
      <c r="W188" s="215"/>
      <c r="X188" s="215"/>
      <c r="Y188" s="215"/>
      <c r="Z188" s="215"/>
      <c r="AA188" s="6"/>
      <c r="CA188" s="12"/>
      <c r="CB188" s="167">
        <v>1224</v>
      </c>
      <c r="CC188" s="168" t="s">
        <v>157</v>
      </c>
      <c r="CD188" s="194">
        <f>T130</f>
        <v>0</v>
      </c>
      <c r="CE188" s="201">
        <f>T131</f>
        <v>0</v>
      </c>
      <c r="CF188" s="201">
        <f>T132</f>
        <v>0</v>
      </c>
      <c r="CG188" s="202">
        <f>T133</f>
        <v>0</v>
      </c>
      <c r="CH188" s="162"/>
      <c r="CI188" s="162"/>
      <c r="CJ188" s="162"/>
      <c r="CK188" s="162"/>
    </row>
    <row r="189" spans="1:89" ht="15.75">
      <c r="A189" s="60"/>
      <c r="B189" s="544" t="s">
        <v>109</v>
      </c>
      <c r="C189" s="304">
        <f aca="true" t="shared" si="133" ref="C189:D191">C17+C178</f>
        <v>7956</v>
      </c>
      <c r="D189" s="307">
        <f t="shared" si="133"/>
        <v>7523</v>
      </c>
      <c r="E189" s="380"/>
      <c r="F189" s="304">
        <f t="shared" si="129"/>
        <v>0</v>
      </c>
      <c r="G189" s="307">
        <f t="shared" si="129"/>
        <v>0</v>
      </c>
      <c r="H189" s="304">
        <f t="shared" si="129"/>
        <v>7956</v>
      </c>
      <c r="I189" s="307">
        <f t="shared" si="129"/>
        <v>7523</v>
      </c>
      <c r="J189" s="304">
        <f t="shared" si="129"/>
        <v>0</v>
      </c>
      <c r="K189" s="307">
        <f t="shared" si="129"/>
        <v>0</v>
      </c>
      <c r="L189" s="380"/>
      <c r="M189" s="304">
        <f t="shared" si="130"/>
        <v>0</v>
      </c>
      <c r="N189" s="307">
        <f t="shared" si="130"/>
        <v>0</v>
      </c>
      <c r="O189" s="380"/>
      <c r="P189" s="304">
        <f t="shared" si="131"/>
        <v>7956</v>
      </c>
      <c r="Q189" s="307">
        <f t="shared" si="131"/>
        <v>7523</v>
      </c>
      <c r="R189" s="380"/>
      <c r="S189" s="304">
        <f t="shared" si="132"/>
        <v>0</v>
      </c>
      <c r="T189" s="307">
        <f t="shared" si="132"/>
        <v>0</v>
      </c>
      <c r="U189" s="214"/>
      <c r="V189" s="215"/>
      <c r="W189" s="215"/>
      <c r="X189" s="215"/>
      <c r="Y189" s="215"/>
      <c r="Z189" s="215"/>
      <c r="AA189" s="6"/>
      <c r="BQ189" s="542"/>
      <c r="BR189" s="162"/>
      <c r="BS189" s="131"/>
      <c r="BT189" s="542"/>
      <c r="BU189" s="162"/>
      <c r="BV189" s="131"/>
      <c r="BW189" s="131"/>
      <c r="BX189" s="131"/>
      <c r="BY189" s="131"/>
      <c r="CA189" s="12"/>
      <c r="CB189" s="167">
        <v>1225</v>
      </c>
      <c r="CC189" s="168" t="s">
        <v>158</v>
      </c>
      <c r="CD189" s="194">
        <f>T135</f>
        <v>0</v>
      </c>
      <c r="CE189" s="201">
        <f>T136</f>
        <v>0</v>
      </c>
      <c r="CF189" s="201">
        <f>T137</f>
        <v>0</v>
      </c>
      <c r="CG189" s="202">
        <f>T138</f>
        <v>0</v>
      </c>
      <c r="CH189" s="162"/>
      <c r="CI189" s="162"/>
      <c r="CJ189" s="162"/>
      <c r="CK189" s="162"/>
    </row>
    <row r="190" spans="1:89" ht="15.75">
      <c r="A190" s="60"/>
      <c r="B190" s="544" t="s">
        <v>113</v>
      </c>
      <c r="C190" s="304">
        <f t="shared" si="133"/>
        <v>6543</v>
      </c>
      <c r="D190" s="307">
        <f t="shared" si="133"/>
        <v>6096</v>
      </c>
      <c r="E190" s="380"/>
      <c r="F190" s="304">
        <f t="shared" si="129"/>
        <v>0</v>
      </c>
      <c r="G190" s="307">
        <f t="shared" si="129"/>
        <v>0</v>
      </c>
      <c r="H190" s="304">
        <f t="shared" si="129"/>
        <v>6543</v>
      </c>
      <c r="I190" s="307">
        <f t="shared" si="129"/>
        <v>6096</v>
      </c>
      <c r="J190" s="304">
        <f t="shared" si="129"/>
        <v>0</v>
      </c>
      <c r="K190" s="307">
        <f t="shared" si="129"/>
        <v>0</v>
      </c>
      <c r="L190" s="380"/>
      <c r="M190" s="304">
        <f t="shared" si="130"/>
        <v>0</v>
      </c>
      <c r="N190" s="307">
        <f t="shared" si="130"/>
        <v>0</v>
      </c>
      <c r="O190" s="380"/>
      <c r="P190" s="304">
        <f t="shared" si="131"/>
        <v>6543</v>
      </c>
      <c r="Q190" s="307">
        <f t="shared" si="131"/>
        <v>6096</v>
      </c>
      <c r="R190" s="380"/>
      <c r="S190" s="304">
        <f t="shared" si="132"/>
        <v>0</v>
      </c>
      <c r="T190" s="307">
        <f t="shared" si="132"/>
        <v>0</v>
      </c>
      <c r="U190" s="214"/>
      <c r="V190" s="215"/>
      <c r="W190" s="215"/>
      <c r="X190" s="215"/>
      <c r="Y190" s="215"/>
      <c r="Z190" s="215"/>
      <c r="AA190" s="6"/>
      <c r="BQ190" s="542"/>
      <c r="BR190" s="131"/>
      <c r="BS190" s="131"/>
      <c r="BT190" s="542"/>
      <c r="BU190" s="131"/>
      <c r="BV190" s="131"/>
      <c r="BW190" s="131"/>
      <c r="BX190" s="131"/>
      <c r="BY190" s="131"/>
      <c r="CA190" s="12"/>
      <c r="CB190" s="167">
        <v>1226</v>
      </c>
      <c r="CC190" s="168" t="s">
        <v>160</v>
      </c>
      <c r="CD190" s="194">
        <f>T140</f>
        <v>0</v>
      </c>
      <c r="CE190" s="201">
        <f>T141</f>
        <v>0</v>
      </c>
      <c r="CF190" s="201">
        <f>T142</f>
        <v>0</v>
      </c>
      <c r="CG190" s="202">
        <f>T143</f>
        <v>0</v>
      </c>
      <c r="CH190" s="162"/>
      <c r="CI190" s="162"/>
      <c r="CJ190" s="162"/>
      <c r="CK190" s="162"/>
    </row>
    <row r="191" spans="1:89" ht="16.5" thickBot="1">
      <c r="A191" s="122"/>
      <c r="B191" s="545" t="s">
        <v>117</v>
      </c>
      <c r="C191" s="324">
        <f t="shared" si="133"/>
        <v>1727</v>
      </c>
      <c r="D191" s="327">
        <f t="shared" si="133"/>
        <v>2087</v>
      </c>
      <c r="E191" s="389"/>
      <c r="F191" s="324">
        <f t="shared" si="129"/>
        <v>0</v>
      </c>
      <c r="G191" s="327">
        <f t="shared" si="129"/>
        <v>0</v>
      </c>
      <c r="H191" s="324">
        <f t="shared" si="129"/>
        <v>1727</v>
      </c>
      <c r="I191" s="327">
        <f t="shared" si="129"/>
        <v>2087</v>
      </c>
      <c r="J191" s="324">
        <f t="shared" si="129"/>
        <v>0</v>
      </c>
      <c r="K191" s="327">
        <f t="shared" si="129"/>
        <v>0</v>
      </c>
      <c r="L191" s="389"/>
      <c r="M191" s="324">
        <f t="shared" si="130"/>
        <v>0</v>
      </c>
      <c r="N191" s="327">
        <f t="shared" si="130"/>
        <v>0</v>
      </c>
      <c r="O191" s="389"/>
      <c r="P191" s="324">
        <f t="shared" si="131"/>
        <v>1727</v>
      </c>
      <c r="Q191" s="327">
        <f t="shared" si="131"/>
        <v>2087</v>
      </c>
      <c r="R191" s="389"/>
      <c r="S191" s="324">
        <f t="shared" si="132"/>
        <v>0</v>
      </c>
      <c r="T191" s="327">
        <f t="shared" si="132"/>
        <v>0</v>
      </c>
      <c r="U191" s="214"/>
      <c r="V191" s="215"/>
      <c r="W191" s="215"/>
      <c r="X191" s="215"/>
      <c r="Y191" s="215"/>
      <c r="Z191" s="215"/>
      <c r="AA191" s="6"/>
      <c r="BQ191" s="542"/>
      <c r="BR191" s="162"/>
      <c r="BS191" s="131"/>
      <c r="BT191" s="542"/>
      <c r="BU191" s="162"/>
      <c r="BV191" s="131"/>
      <c r="BW191" s="131"/>
      <c r="BX191" s="131"/>
      <c r="BY191" s="131"/>
      <c r="CA191" s="12"/>
      <c r="CB191" s="167">
        <v>1227</v>
      </c>
      <c r="CC191" s="232" t="s">
        <v>162</v>
      </c>
      <c r="CD191" s="233"/>
      <c r="CE191" s="234"/>
      <c r="CF191" s="234"/>
      <c r="CG191" s="235"/>
      <c r="CH191" s="162"/>
      <c r="CI191" s="162"/>
      <c r="CJ191" s="162"/>
      <c r="CK191" s="162"/>
    </row>
    <row r="192" spans="1:89" ht="15.75">
      <c r="A192" s="390"/>
      <c r="B192" s="546"/>
      <c r="C192" s="546"/>
      <c r="D192" s="546"/>
      <c r="E192" s="546"/>
      <c r="F192" s="546"/>
      <c r="G192" s="546"/>
      <c r="H192" s="553"/>
      <c r="I192" s="553"/>
      <c r="J192" s="546"/>
      <c r="K192" s="546"/>
      <c r="L192" s="546"/>
      <c r="M192" s="546"/>
      <c r="N192" s="546"/>
      <c r="O192" s="546"/>
      <c r="P192" s="546"/>
      <c r="Q192" s="546"/>
      <c r="R192" s="546"/>
      <c r="S192" s="546"/>
      <c r="T192" s="546"/>
      <c r="U192" s="214"/>
      <c r="V192" s="215"/>
      <c r="W192" s="215"/>
      <c r="X192" s="215"/>
      <c r="Y192" s="215"/>
      <c r="Z192" s="215"/>
      <c r="AA192" s="6"/>
      <c r="BQ192" s="542"/>
      <c r="BR192" s="162"/>
      <c r="BS192" s="131"/>
      <c r="BT192" s="542"/>
      <c r="BU192" s="162"/>
      <c r="BV192" s="131"/>
      <c r="BW192" s="131"/>
      <c r="BX192" s="131"/>
      <c r="BY192" s="131"/>
      <c r="CA192" s="12"/>
      <c r="CB192" s="167"/>
      <c r="CC192" s="168" t="s">
        <v>163</v>
      </c>
      <c r="CD192" s="554">
        <f>T145</f>
        <v>0</v>
      </c>
      <c r="CE192" s="555">
        <f>T146</f>
        <v>0</v>
      </c>
      <c r="CF192" s="555">
        <f>T147</f>
        <v>0</v>
      </c>
      <c r="CG192" s="556">
        <f>T148</f>
        <v>0</v>
      </c>
      <c r="CH192" s="162"/>
      <c r="CI192" s="162"/>
      <c r="CJ192" s="162"/>
      <c r="CK192" s="162"/>
    </row>
    <row r="193" spans="1:89" ht="15.75">
      <c r="A193" s="390"/>
      <c r="B193" s="174"/>
      <c r="C193" s="426"/>
      <c r="D193" s="426"/>
      <c r="E193" s="426"/>
      <c r="F193" s="546"/>
      <c r="G193" s="546"/>
      <c r="H193" s="553"/>
      <c r="I193" s="553"/>
      <c r="J193" s="546"/>
      <c r="K193" s="546"/>
      <c r="L193" s="546"/>
      <c r="M193" s="546"/>
      <c r="N193" s="546"/>
      <c r="O193" s="546"/>
      <c r="P193" s="546"/>
      <c r="Q193" s="546"/>
      <c r="R193" s="546"/>
      <c r="S193" s="546"/>
      <c r="T193" s="546"/>
      <c r="U193" s="214"/>
      <c r="V193" s="215"/>
      <c r="W193" s="215"/>
      <c r="X193" s="215"/>
      <c r="Y193" s="215"/>
      <c r="Z193" s="215"/>
      <c r="AA193" s="6"/>
      <c r="BQ193" s="542"/>
      <c r="BR193" s="162"/>
      <c r="BS193" s="131"/>
      <c r="BT193" s="542"/>
      <c r="BU193" s="162"/>
      <c r="BV193" s="131"/>
      <c r="BW193" s="131"/>
      <c r="BX193" s="131"/>
      <c r="BY193" s="131"/>
      <c r="CA193" s="12"/>
      <c r="CB193" s="433"/>
      <c r="CC193" s="557"/>
      <c r="CD193" s="170"/>
      <c r="CE193" s="170"/>
      <c r="CF193" s="170"/>
      <c r="CG193" s="170"/>
      <c r="CH193" s="162"/>
      <c r="CI193" s="162"/>
      <c r="CJ193" s="162"/>
      <c r="CK193" s="162"/>
    </row>
    <row r="194" spans="1:89" ht="15.75">
      <c r="A194" s="390"/>
      <c r="B194" s="828" t="s">
        <v>323</v>
      </c>
      <c r="C194" s="828"/>
      <c r="D194" s="828"/>
      <c r="E194" s="828"/>
      <c r="F194" s="828"/>
      <c r="G194" s="828"/>
      <c r="H194" s="553"/>
      <c r="I194" s="828" t="s">
        <v>325</v>
      </c>
      <c r="J194" s="828"/>
      <c r="K194" s="828"/>
      <c r="L194" s="828"/>
      <c r="M194" s="828"/>
      <c r="N194" s="828"/>
      <c r="O194" s="828"/>
      <c r="P194" s="828"/>
      <c r="Q194" s="546"/>
      <c r="R194" s="546"/>
      <c r="S194" s="546"/>
      <c r="T194" s="546"/>
      <c r="U194" s="6"/>
      <c r="AA194" s="6"/>
      <c r="AE194" s="14"/>
      <c r="CA194" s="12"/>
      <c r="CB194" s="170"/>
      <c r="CC194" s="557"/>
      <c r="CD194" s="433"/>
      <c r="CE194" s="433"/>
      <c r="CF194" s="433"/>
      <c r="CG194" s="433"/>
      <c r="CH194" s="433"/>
      <c r="CI194" s="433"/>
      <c r="CJ194" s="433"/>
      <c r="CK194" s="433"/>
    </row>
    <row r="195" spans="1:89" ht="15.75">
      <c r="A195" s="390"/>
      <c r="B195" s="426"/>
      <c r="C195" s="546"/>
      <c r="D195" s="546"/>
      <c r="E195" s="546"/>
      <c r="F195" s="546"/>
      <c r="G195" s="546"/>
      <c r="H195" s="553"/>
      <c r="I195" s="553"/>
      <c r="J195" s="546"/>
      <c r="K195" s="546"/>
      <c r="L195" s="546"/>
      <c r="M195" s="546"/>
      <c r="N195" s="546"/>
      <c r="O195" s="546"/>
      <c r="P195" s="546"/>
      <c r="Q195" s="546"/>
      <c r="R195" s="546"/>
      <c r="S195" s="546"/>
      <c r="T195" s="546"/>
      <c r="U195" s="6"/>
      <c r="AA195" s="6"/>
      <c r="AB195" s="558"/>
      <c r="AC195" s="558"/>
      <c r="AD195" s="558"/>
      <c r="AE195" s="98"/>
      <c r="AF195" s="558"/>
      <c r="BQ195" s="542"/>
      <c r="BR195" s="162"/>
      <c r="BS195" s="131"/>
      <c r="BT195" s="542"/>
      <c r="BU195" s="162"/>
      <c r="BV195" s="131"/>
      <c r="BW195" s="131"/>
      <c r="BX195" s="131"/>
      <c r="BY195" s="131"/>
      <c r="CA195" s="12"/>
      <c r="CB195" s="390"/>
      <c r="CC195" s="559"/>
      <c r="CD195" s="560"/>
      <c r="CE195" s="560"/>
      <c r="CF195" s="560"/>
      <c r="CG195" s="560"/>
      <c r="CH195" s="394"/>
      <c r="CI195" s="395"/>
      <c r="CJ195" s="395"/>
      <c r="CK195" s="395"/>
    </row>
    <row r="196" spans="1:77" ht="15.75">
      <c r="A196" s="390"/>
      <c r="B196" s="828" t="s">
        <v>324</v>
      </c>
      <c r="C196" s="828"/>
      <c r="D196" s="828"/>
      <c r="E196" s="828"/>
      <c r="F196" s="828"/>
      <c r="G196" s="828"/>
      <c r="H196" s="553"/>
      <c r="I196" s="828" t="s">
        <v>322</v>
      </c>
      <c r="J196" s="828"/>
      <c r="K196" s="828"/>
      <c r="L196" s="828"/>
      <c r="M196" s="828"/>
      <c r="N196" s="828"/>
      <c r="O196" s="828"/>
      <c r="P196" s="828"/>
      <c r="Q196" s="546"/>
      <c r="R196" s="546"/>
      <c r="S196" s="546"/>
      <c r="T196" s="546"/>
      <c r="U196" s="6"/>
      <c r="AA196" s="6"/>
      <c r="AB196" s="558"/>
      <c r="AC196" s="558"/>
      <c r="AD196" s="558"/>
      <c r="AE196" s="98"/>
      <c r="AF196" s="558"/>
      <c r="BQ196" s="542"/>
      <c r="BR196" s="131"/>
      <c r="BS196" s="131"/>
      <c r="BT196" s="542"/>
      <c r="BU196" s="131"/>
      <c r="BV196" s="131"/>
      <c r="BW196" s="131"/>
      <c r="BX196" s="131"/>
      <c r="BY196" s="131"/>
    </row>
    <row r="197" spans="1:77" ht="15.75">
      <c r="A197" s="390"/>
      <c r="B197" s="426"/>
      <c r="C197" s="546"/>
      <c r="D197" s="546"/>
      <c r="E197" s="546"/>
      <c r="F197" s="546"/>
      <c r="G197" s="546"/>
      <c r="H197" s="553"/>
      <c r="I197" s="553"/>
      <c r="J197" s="546"/>
      <c r="K197" s="546"/>
      <c r="L197" s="546"/>
      <c r="M197" s="546"/>
      <c r="N197" s="546"/>
      <c r="O197" s="546"/>
      <c r="P197" s="546"/>
      <c r="Q197" s="546"/>
      <c r="R197" s="546"/>
      <c r="S197" s="546"/>
      <c r="T197" s="546"/>
      <c r="U197" s="6"/>
      <c r="AA197" s="6"/>
      <c r="AB197" s="558"/>
      <c r="AC197" s="98"/>
      <c r="AD197" s="558"/>
      <c r="AE197" s="98"/>
      <c r="AF197" s="558"/>
      <c r="BQ197" s="542"/>
      <c r="BR197" s="162"/>
      <c r="BS197" s="131"/>
      <c r="BT197" s="542"/>
      <c r="BU197" s="162"/>
      <c r="BV197" s="131"/>
      <c r="BW197" s="131"/>
      <c r="BX197" s="131"/>
      <c r="BY197" s="131"/>
    </row>
    <row r="198" spans="1:77" ht="15.75">
      <c r="A198" s="390"/>
      <c r="B198" s="426" t="s">
        <v>313</v>
      </c>
      <c r="C198" s="426"/>
      <c r="D198" s="546"/>
      <c r="E198" s="546"/>
      <c r="F198" s="546"/>
      <c r="G198" s="546"/>
      <c r="H198" s="553"/>
      <c r="I198" s="553"/>
      <c r="J198" s="546"/>
      <c r="K198" s="546"/>
      <c r="L198" s="546"/>
      <c r="M198" s="546"/>
      <c r="N198" s="546"/>
      <c r="O198" s="546"/>
      <c r="P198" s="546"/>
      <c r="Q198" s="546"/>
      <c r="R198" s="546"/>
      <c r="S198" s="546"/>
      <c r="T198" s="546"/>
      <c r="U198" s="6"/>
      <c r="AA198" s="6"/>
      <c r="AB198" s="98"/>
      <c r="AC198" s="98"/>
      <c r="AD198" s="98"/>
      <c r="AE198" s="98"/>
      <c r="AF198" s="98"/>
      <c r="BQ198" s="542"/>
      <c r="BR198" s="162"/>
      <c r="BS198" s="131"/>
      <c r="BT198" s="542"/>
      <c r="BU198" s="162"/>
      <c r="BV198" s="131"/>
      <c r="BW198" s="131"/>
      <c r="BX198" s="131"/>
      <c r="BY198" s="131"/>
    </row>
    <row r="199" spans="1:77" ht="15.75">
      <c r="A199" s="1"/>
      <c r="B199" s="174"/>
      <c r="C199" s="426"/>
      <c r="D199" s="426"/>
      <c r="E199" s="426"/>
      <c r="F199" s="426"/>
      <c r="G199" s="426"/>
      <c r="H199" s="426"/>
      <c r="I199" s="426"/>
      <c r="J199" s="426"/>
      <c r="K199" s="426"/>
      <c r="L199" s="426"/>
      <c r="M199" s="426"/>
      <c r="N199" s="426"/>
      <c r="O199" s="426"/>
      <c r="P199" s="426"/>
      <c r="Q199" s="426"/>
      <c r="R199" s="426"/>
      <c r="U199" s="6"/>
      <c r="AA199" s="6"/>
      <c r="AB199" s="390"/>
      <c r="AC199" s="390"/>
      <c r="AD199" s="390"/>
      <c r="AE199" s="390"/>
      <c r="AF199" s="390"/>
      <c r="BQ199" s="542"/>
      <c r="BR199" s="162"/>
      <c r="BS199" s="131"/>
      <c r="BT199" s="542"/>
      <c r="BU199" s="162"/>
      <c r="BV199" s="131"/>
      <c r="BW199" s="131"/>
      <c r="BX199" s="131"/>
      <c r="BY199" s="131"/>
    </row>
    <row r="200" spans="1:27" ht="15.75">
      <c r="A200" s="390"/>
      <c r="B200" s="174"/>
      <c r="C200" s="546"/>
      <c r="D200" s="546"/>
      <c r="E200" s="546"/>
      <c r="F200" s="426"/>
      <c r="G200" s="426"/>
      <c r="H200" s="426"/>
      <c r="I200" s="426"/>
      <c r="J200" s="426"/>
      <c r="K200" s="426"/>
      <c r="L200" s="426"/>
      <c r="M200" s="426"/>
      <c r="N200" s="426"/>
      <c r="O200" s="426"/>
      <c r="P200" s="426"/>
      <c r="Q200" s="426"/>
      <c r="R200" s="426"/>
      <c r="U200" s="6"/>
      <c r="AA200" s="6"/>
    </row>
    <row r="201" spans="1:27" ht="15.75">
      <c r="A201" s="390"/>
      <c r="B201" s="426"/>
      <c r="C201" s="546"/>
      <c r="D201" s="561"/>
      <c r="E201" s="561"/>
      <c r="F201" s="426"/>
      <c r="G201" s="426"/>
      <c r="H201" s="426"/>
      <c r="I201" s="426"/>
      <c r="J201" s="426"/>
      <c r="K201" s="426"/>
      <c r="L201" s="426"/>
      <c r="M201" s="426"/>
      <c r="N201" s="426"/>
      <c r="O201" s="426"/>
      <c r="P201" s="426"/>
      <c r="Q201" s="426"/>
      <c r="R201" s="426"/>
      <c r="U201" s="6"/>
      <c r="AA201" s="6"/>
    </row>
    <row r="202" spans="1:27" ht="15.75">
      <c r="A202" s="390"/>
      <c r="B202" s="426"/>
      <c r="C202" s="546"/>
      <c r="D202" s="561"/>
      <c r="E202" s="56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U202" s="6"/>
      <c r="AA202" s="6"/>
    </row>
    <row r="203" spans="1:27" ht="15.75">
      <c r="A203" s="562"/>
      <c r="B203" s="563"/>
      <c r="C203" s="564"/>
      <c r="D203" s="565"/>
      <c r="E203" s="565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ht="15.75">
      <c r="A204" s="390"/>
      <c r="B204" s="426"/>
      <c r="C204" s="546"/>
      <c r="D204" s="561"/>
      <c r="E204" s="56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AA204" s="566"/>
    </row>
    <row r="205" spans="1:27" ht="16.5" thickBot="1">
      <c r="A205" s="390"/>
      <c r="B205" s="426"/>
      <c r="C205" s="426"/>
      <c r="D205" s="426"/>
      <c r="E205" s="426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AA205" s="97"/>
    </row>
    <row r="206" spans="1:27" ht="16.5" thickBot="1">
      <c r="A206" s="1"/>
      <c r="B206" s="567" t="s">
        <v>251</v>
      </c>
      <c r="C206" s="44"/>
      <c r="D206" s="1"/>
      <c r="E206" s="1"/>
      <c r="F206" s="1"/>
      <c r="G206" s="1"/>
      <c r="H206" s="1"/>
      <c r="I206" s="1"/>
      <c r="J206" s="1"/>
      <c r="K206" s="14" t="s">
        <v>252</v>
      </c>
      <c r="L206" s="14"/>
      <c r="M206" s="1"/>
      <c r="N206" s="1"/>
      <c r="O206" s="1"/>
      <c r="P206" s="1"/>
      <c r="Q206" s="1"/>
      <c r="R206" s="1"/>
      <c r="AA206" s="97"/>
    </row>
    <row r="207" spans="2:27" ht="15.75">
      <c r="B207" s="1"/>
      <c r="C207" s="1"/>
      <c r="D207" s="1"/>
      <c r="E207" s="1"/>
      <c r="F207" s="1"/>
      <c r="G207" s="1"/>
      <c r="H207" s="162"/>
      <c r="I207" s="1"/>
      <c r="J207" s="1"/>
      <c r="K207" s="390" t="s">
        <v>253</v>
      </c>
      <c r="L207" s="390"/>
      <c r="M207" s="1"/>
      <c r="N207" s="1"/>
      <c r="O207" s="1"/>
      <c r="P207" s="1"/>
      <c r="Q207" s="1"/>
      <c r="R207" s="1"/>
      <c r="AA207" s="97"/>
    </row>
    <row r="208" spans="2:27" ht="16.5" thickBo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AA208" s="97"/>
    </row>
    <row r="209" spans="1:27" ht="16.5" thickBot="1">
      <c r="A209" s="22"/>
      <c r="B209" s="568" t="s">
        <v>46</v>
      </c>
      <c r="C209" s="569" t="s">
        <v>47</v>
      </c>
      <c r="D209" s="570"/>
      <c r="E209" s="571"/>
      <c r="F209" s="572"/>
      <c r="G209" s="573" t="s">
        <v>104</v>
      </c>
      <c r="H209" s="573"/>
      <c r="I209" s="573"/>
      <c r="J209" s="574"/>
      <c r="K209" s="574"/>
      <c r="L209" s="574"/>
      <c r="M209" s="574"/>
      <c r="N209" s="573"/>
      <c r="O209" s="573"/>
      <c r="P209" s="574"/>
      <c r="Q209" s="575" t="s">
        <v>254</v>
      </c>
      <c r="R209" s="576"/>
      <c r="S209" s="573"/>
      <c r="T209" s="573"/>
      <c r="U209" s="573"/>
      <c r="V209" s="574"/>
      <c r="W209" s="574"/>
      <c r="X209" s="574"/>
      <c r="Y209" s="573"/>
      <c r="Z209" s="577"/>
      <c r="AA209" s="562"/>
    </row>
    <row r="210" spans="1:27" ht="15.75">
      <c r="A210" s="56"/>
      <c r="B210" s="55" t="s">
        <v>255</v>
      </c>
      <c r="C210" s="578" t="s">
        <v>256</v>
      </c>
      <c r="D210" s="579" t="s">
        <v>257</v>
      </c>
      <c r="E210" s="579"/>
      <c r="F210" s="580" t="s">
        <v>258</v>
      </c>
      <c r="G210" s="581" t="s">
        <v>259</v>
      </c>
      <c r="H210" s="581"/>
      <c r="I210" s="582"/>
      <c r="J210" s="583"/>
      <c r="K210" s="584"/>
      <c r="L210" s="585"/>
      <c r="M210" s="585" t="s">
        <v>260</v>
      </c>
      <c r="N210" s="113"/>
      <c r="O210" s="113"/>
      <c r="P210" s="585"/>
      <c r="Q210" s="580" t="s">
        <v>258</v>
      </c>
      <c r="R210" s="586"/>
      <c r="S210" s="581" t="s">
        <v>259</v>
      </c>
      <c r="T210" s="581"/>
      <c r="U210" s="582"/>
      <c r="V210" s="583"/>
      <c r="W210" s="584"/>
      <c r="X210" s="585" t="s">
        <v>260</v>
      </c>
      <c r="Y210" s="113"/>
      <c r="Z210" s="587"/>
      <c r="AA210" s="6"/>
    </row>
    <row r="211" spans="1:27" ht="16.5" thickBot="1">
      <c r="A211" s="56"/>
      <c r="B211" s="55" t="s">
        <v>261</v>
      </c>
      <c r="C211" s="578" t="s">
        <v>262</v>
      </c>
      <c r="D211" s="588" t="s">
        <v>263</v>
      </c>
      <c r="E211" s="588"/>
      <c r="F211" s="589" t="s">
        <v>264</v>
      </c>
      <c r="G211" s="590" t="s">
        <v>265</v>
      </c>
      <c r="H211" s="590"/>
      <c r="I211" s="591"/>
      <c r="J211" s="592"/>
      <c r="K211" s="593"/>
      <c r="L211" s="594"/>
      <c r="M211" s="594"/>
      <c r="N211" s="595"/>
      <c r="O211" s="595"/>
      <c r="P211" s="594"/>
      <c r="Q211" s="589" t="s">
        <v>264</v>
      </c>
      <c r="R211" s="586"/>
      <c r="S211" s="590" t="s">
        <v>265</v>
      </c>
      <c r="T211" s="590"/>
      <c r="U211" s="591"/>
      <c r="V211" s="592"/>
      <c r="W211" s="593"/>
      <c r="X211" s="594"/>
      <c r="Y211" s="595"/>
      <c r="Z211" s="596"/>
      <c r="AA211" s="6"/>
    </row>
    <row r="212" spans="1:27" ht="15.75">
      <c r="A212" s="56"/>
      <c r="B212" s="55" t="s">
        <v>266</v>
      </c>
      <c r="C212" s="578" t="s">
        <v>267</v>
      </c>
      <c r="D212" s="588" t="s">
        <v>268</v>
      </c>
      <c r="E212" s="588"/>
      <c r="F212" s="597" t="s">
        <v>269</v>
      </c>
      <c r="G212" s="598" t="s">
        <v>28</v>
      </c>
      <c r="H212" s="583" t="s">
        <v>270</v>
      </c>
      <c r="I212" s="599" t="s">
        <v>271</v>
      </c>
      <c r="J212" s="583" t="s">
        <v>270</v>
      </c>
      <c r="K212" s="600" t="s">
        <v>28</v>
      </c>
      <c r="L212" s="601"/>
      <c r="M212" s="587" t="s">
        <v>270</v>
      </c>
      <c r="N212" s="602" t="s">
        <v>271</v>
      </c>
      <c r="O212" s="113"/>
      <c r="P212" s="585" t="s">
        <v>270</v>
      </c>
      <c r="Q212" s="597" t="s">
        <v>269</v>
      </c>
      <c r="R212" s="603"/>
      <c r="S212" s="598" t="s">
        <v>28</v>
      </c>
      <c r="T212" s="583" t="s">
        <v>270</v>
      </c>
      <c r="U212" s="599" t="s">
        <v>271</v>
      </c>
      <c r="V212" s="583" t="s">
        <v>270</v>
      </c>
      <c r="W212" s="600" t="s">
        <v>28</v>
      </c>
      <c r="X212" s="587" t="s">
        <v>270</v>
      </c>
      <c r="Y212" s="602" t="s">
        <v>271</v>
      </c>
      <c r="Z212" s="587" t="s">
        <v>270</v>
      </c>
      <c r="AA212" s="6"/>
    </row>
    <row r="213" spans="1:27" ht="16.5" thickBot="1">
      <c r="A213" s="56"/>
      <c r="B213" s="55" t="s">
        <v>272</v>
      </c>
      <c r="C213" s="578" t="s">
        <v>273</v>
      </c>
      <c r="D213" s="604"/>
      <c r="E213" s="604"/>
      <c r="F213" s="605" t="s">
        <v>274</v>
      </c>
      <c r="G213" s="598" t="s">
        <v>275</v>
      </c>
      <c r="H213" s="598" t="s">
        <v>276</v>
      </c>
      <c r="I213" s="599" t="s">
        <v>277</v>
      </c>
      <c r="J213" s="598" t="s">
        <v>276</v>
      </c>
      <c r="K213" s="600" t="s">
        <v>275</v>
      </c>
      <c r="L213" s="601"/>
      <c r="M213" s="601" t="s">
        <v>276</v>
      </c>
      <c r="N213" s="602" t="s">
        <v>277</v>
      </c>
      <c r="O213" s="113"/>
      <c r="P213" s="113" t="s">
        <v>276</v>
      </c>
      <c r="Q213" s="605" t="s">
        <v>274</v>
      </c>
      <c r="R213" s="606"/>
      <c r="S213" s="598" t="s">
        <v>275</v>
      </c>
      <c r="T213" s="598" t="s">
        <v>276</v>
      </c>
      <c r="U213" s="599" t="s">
        <v>277</v>
      </c>
      <c r="V213" s="598" t="s">
        <v>276</v>
      </c>
      <c r="W213" s="600" t="s">
        <v>275</v>
      </c>
      <c r="X213" s="601" t="s">
        <v>276</v>
      </c>
      <c r="Y213" s="602" t="s">
        <v>277</v>
      </c>
      <c r="Z213" s="601" t="s">
        <v>276</v>
      </c>
      <c r="AA213" s="6"/>
    </row>
    <row r="214" spans="1:27" ht="16.5" thickBot="1">
      <c r="A214" s="94"/>
      <c r="B214" s="115" t="s">
        <v>92</v>
      </c>
      <c r="C214" s="116" t="s">
        <v>93</v>
      </c>
      <c r="D214" s="607">
        <v>1</v>
      </c>
      <c r="E214" s="608"/>
      <c r="F214" s="608">
        <v>2</v>
      </c>
      <c r="G214" s="609">
        <v>3</v>
      </c>
      <c r="H214" s="609">
        <v>4</v>
      </c>
      <c r="I214" s="609">
        <v>5</v>
      </c>
      <c r="J214" s="609">
        <v>6</v>
      </c>
      <c r="K214" s="610">
        <v>7</v>
      </c>
      <c r="L214" s="610"/>
      <c r="M214" s="610">
        <v>8</v>
      </c>
      <c r="N214" s="610">
        <v>9</v>
      </c>
      <c r="O214" s="611"/>
      <c r="P214" s="611">
        <v>10</v>
      </c>
      <c r="Q214" s="612">
        <v>11</v>
      </c>
      <c r="R214" s="578"/>
      <c r="S214" s="609">
        <v>12</v>
      </c>
      <c r="T214" s="609">
        <v>13</v>
      </c>
      <c r="U214" s="609">
        <v>14</v>
      </c>
      <c r="V214" s="609">
        <v>15</v>
      </c>
      <c r="W214" s="610">
        <v>16</v>
      </c>
      <c r="X214" s="610">
        <v>17</v>
      </c>
      <c r="Y214" s="610">
        <v>18</v>
      </c>
      <c r="Z214" s="613">
        <v>19</v>
      </c>
      <c r="AA214" s="6"/>
    </row>
    <row r="215" spans="1:27" ht="16.5" thickBot="1">
      <c r="A215" s="614">
        <v>1</v>
      </c>
      <c r="B215" s="570" t="s">
        <v>278</v>
      </c>
      <c r="C215" s="572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615"/>
      <c r="AA215" s="6"/>
    </row>
    <row r="216" spans="1:27" ht="16.5" thickBot="1">
      <c r="A216" s="56"/>
      <c r="B216" s="616" t="s">
        <v>279</v>
      </c>
      <c r="C216" s="617"/>
      <c r="D216" s="618"/>
      <c r="E216" s="619"/>
      <c r="F216" s="619">
        <f>AE117</f>
        <v>0</v>
      </c>
      <c r="G216" s="620">
        <f>G218+G220</f>
        <v>0</v>
      </c>
      <c r="H216" s="621">
        <f>H218+H220</f>
        <v>0</v>
      </c>
      <c r="I216" s="621">
        <f>I218+I220</f>
        <v>0</v>
      </c>
      <c r="J216" s="622">
        <f>J218+J220</f>
        <v>0</v>
      </c>
      <c r="K216" s="623">
        <f>K218+K220</f>
        <v>0</v>
      </c>
      <c r="L216" s="624"/>
      <c r="M216" s="625">
        <f>M218+M220</f>
        <v>0</v>
      </c>
      <c r="N216" s="625">
        <f>N218+N220</f>
        <v>0</v>
      </c>
      <c r="O216" s="626"/>
      <c r="P216" s="627">
        <f>P218+P220</f>
        <v>0</v>
      </c>
      <c r="Q216" s="628">
        <f>AE12</f>
        <v>0</v>
      </c>
      <c r="R216" s="390"/>
      <c r="S216" s="620">
        <f aca="true" t="shared" si="134" ref="S216:Z216">S218+S220</f>
        <v>0</v>
      </c>
      <c r="T216" s="621">
        <f t="shared" si="134"/>
        <v>0</v>
      </c>
      <c r="U216" s="629">
        <f t="shared" si="134"/>
        <v>0</v>
      </c>
      <c r="V216" s="630">
        <f t="shared" si="134"/>
        <v>0</v>
      </c>
      <c r="W216" s="631">
        <f t="shared" si="134"/>
        <v>0</v>
      </c>
      <c r="X216" s="632">
        <f t="shared" si="134"/>
        <v>0</v>
      </c>
      <c r="Y216" s="632">
        <f t="shared" si="134"/>
        <v>0</v>
      </c>
      <c r="Z216" s="633">
        <f t="shared" si="134"/>
        <v>0</v>
      </c>
      <c r="AA216" s="6"/>
    </row>
    <row r="217" spans="1:27" ht="16.5" thickBot="1">
      <c r="A217" s="56"/>
      <c r="B217" s="634" t="s">
        <v>280</v>
      </c>
      <c r="C217" s="635"/>
      <c r="D217" s="636"/>
      <c r="E217" s="636"/>
      <c r="F217" s="636"/>
      <c r="G217" s="636"/>
      <c r="H217" s="636"/>
      <c r="I217" s="636"/>
      <c r="J217" s="636"/>
      <c r="K217" s="636"/>
      <c r="L217" s="636"/>
      <c r="M217" s="636"/>
      <c r="N217" s="636"/>
      <c r="O217" s="636"/>
      <c r="P217" s="636"/>
      <c r="Q217" s="636"/>
      <c r="R217" s="636"/>
      <c r="S217" s="636"/>
      <c r="T217" s="636"/>
      <c r="U217" s="637"/>
      <c r="V217" s="637"/>
      <c r="W217" s="637"/>
      <c r="X217" s="637"/>
      <c r="Y217" s="637"/>
      <c r="Z217" s="638"/>
      <c r="AA217" s="6"/>
    </row>
    <row r="218" spans="1:27" ht="16.5" thickBot="1">
      <c r="A218" s="56"/>
      <c r="B218" s="639" t="s">
        <v>28</v>
      </c>
      <c r="C218" s="635"/>
      <c r="D218" s="636"/>
      <c r="E218" s="636"/>
      <c r="F218" s="640"/>
      <c r="G218" s="641"/>
      <c r="H218" s="642"/>
      <c r="I218" s="642"/>
      <c r="J218" s="643"/>
      <c r="K218" s="641"/>
      <c r="L218" s="644"/>
      <c r="M218" s="642"/>
      <c r="N218" s="642"/>
      <c r="O218" s="645"/>
      <c r="P218" s="643"/>
      <c r="Q218" s="646"/>
      <c r="R218" s="647"/>
      <c r="S218" s="641"/>
      <c r="T218" s="648"/>
      <c r="U218" s="649"/>
      <c r="V218" s="650"/>
      <c r="W218" s="651"/>
      <c r="X218" s="649"/>
      <c r="Y218" s="649"/>
      <c r="Z218" s="650"/>
      <c r="AA218" s="6"/>
    </row>
    <row r="219" spans="1:27" ht="16.5" thickBot="1">
      <c r="A219" s="56"/>
      <c r="B219" s="634" t="s">
        <v>281</v>
      </c>
      <c r="C219" s="635"/>
      <c r="D219" s="636"/>
      <c r="E219" s="636"/>
      <c r="F219" s="636"/>
      <c r="G219" s="636"/>
      <c r="H219" s="636"/>
      <c r="I219" s="636"/>
      <c r="J219" s="636"/>
      <c r="K219" s="636"/>
      <c r="L219" s="636"/>
      <c r="M219" s="636"/>
      <c r="N219" s="636"/>
      <c r="O219" s="636"/>
      <c r="P219" s="636"/>
      <c r="Q219" s="636"/>
      <c r="R219" s="636"/>
      <c r="S219" s="636"/>
      <c r="T219" s="636"/>
      <c r="U219" s="637"/>
      <c r="V219" s="637"/>
      <c r="W219" s="637"/>
      <c r="X219" s="637"/>
      <c r="Y219" s="637"/>
      <c r="Z219" s="638"/>
      <c r="AA219" s="6"/>
    </row>
    <row r="220" spans="1:27" ht="16.5" thickBot="1">
      <c r="A220" s="94"/>
      <c r="B220" s="639" t="s">
        <v>28</v>
      </c>
      <c r="C220" s="635"/>
      <c r="D220" s="636"/>
      <c r="E220" s="636"/>
      <c r="F220" s="640"/>
      <c r="G220" s="641"/>
      <c r="H220" s="642"/>
      <c r="I220" s="642"/>
      <c r="J220" s="643"/>
      <c r="K220" s="641"/>
      <c r="L220" s="644"/>
      <c r="M220" s="642"/>
      <c r="N220" s="642"/>
      <c r="O220" s="645"/>
      <c r="P220" s="643"/>
      <c r="Q220" s="646"/>
      <c r="R220" s="647"/>
      <c r="S220" s="641"/>
      <c r="T220" s="648"/>
      <c r="U220" s="649"/>
      <c r="V220" s="650"/>
      <c r="W220" s="651"/>
      <c r="X220" s="649"/>
      <c r="Y220" s="649"/>
      <c r="Z220" s="650"/>
      <c r="AA220" s="6"/>
    </row>
    <row r="221" spans="1:27" ht="16.5" thickBot="1">
      <c r="A221" s="614">
        <v>2</v>
      </c>
      <c r="B221" s="652" t="s">
        <v>282</v>
      </c>
      <c r="C221" s="653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70"/>
      <c r="U221" s="170"/>
      <c r="V221" s="170"/>
      <c r="W221" s="170"/>
      <c r="X221" s="170"/>
      <c r="Y221" s="170"/>
      <c r="Z221" s="171"/>
      <c r="AA221" s="6"/>
    </row>
    <row r="222" spans="1:27" ht="16.5" thickBot="1">
      <c r="A222" s="56"/>
      <c r="B222" s="616" t="s">
        <v>28</v>
      </c>
      <c r="C222" s="578"/>
      <c r="D222" s="578"/>
      <c r="E222" s="578"/>
      <c r="F222" s="578"/>
      <c r="G222" s="653"/>
      <c r="H222" s="653"/>
      <c r="I222" s="653"/>
      <c r="J222" s="653"/>
      <c r="K222" s="653"/>
      <c r="L222" s="653"/>
      <c r="M222" s="653"/>
      <c r="N222" s="578"/>
      <c r="O222" s="578"/>
      <c r="P222" s="578"/>
      <c r="Q222" s="619">
        <f>Q224+Q225+Q226</f>
        <v>0</v>
      </c>
      <c r="R222" s="390"/>
      <c r="S222" s="620">
        <f aca="true" t="shared" si="135" ref="S222:Z222">S224+S225+S226</f>
        <v>0</v>
      </c>
      <c r="T222" s="621">
        <f t="shared" si="135"/>
        <v>0</v>
      </c>
      <c r="U222" s="629">
        <f t="shared" si="135"/>
        <v>0</v>
      </c>
      <c r="V222" s="630">
        <f t="shared" si="135"/>
        <v>0</v>
      </c>
      <c r="W222" s="631">
        <f t="shared" si="135"/>
        <v>0</v>
      </c>
      <c r="X222" s="632">
        <f t="shared" si="135"/>
        <v>0</v>
      </c>
      <c r="Y222" s="632">
        <f t="shared" si="135"/>
        <v>0</v>
      </c>
      <c r="Z222" s="633">
        <f t="shared" si="135"/>
        <v>0</v>
      </c>
      <c r="AA222" s="6"/>
    </row>
    <row r="223" spans="1:27" ht="16.5" thickBot="1">
      <c r="A223" s="56"/>
      <c r="B223" s="168" t="s">
        <v>23</v>
      </c>
      <c r="C223" s="654"/>
      <c r="D223" s="654"/>
      <c r="E223" s="654"/>
      <c r="F223" s="654"/>
      <c r="G223" s="654"/>
      <c r="H223" s="654"/>
      <c r="I223" s="654"/>
      <c r="J223" s="654"/>
      <c r="K223" s="654"/>
      <c r="L223" s="654"/>
      <c r="M223" s="654"/>
      <c r="N223" s="170"/>
      <c r="O223" s="170"/>
      <c r="P223" s="170"/>
      <c r="Q223" s="170"/>
      <c r="R223" s="170"/>
      <c r="S223" s="170"/>
      <c r="T223" s="578"/>
      <c r="U223" s="578"/>
      <c r="V223" s="578"/>
      <c r="W223" s="578"/>
      <c r="X223" s="578"/>
      <c r="Y223" s="578"/>
      <c r="Z223" s="655"/>
      <c r="AA223" s="6"/>
    </row>
    <row r="224" spans="1:27" ht="15.75">
      <c r="A224" s="56"/>
      <c r="B224" s="656"/>
      <c r="C224" s="102"/>
      <c r="D224" s="578"/>
      <c r="E224" s="578"/>
      <c r="F224" s="578"/>
      <c r="G224" s="578"/>
      <c r="H224" s="578"/>
      <c r="I224" s="578"/>
      <c r="J224" s="578"/>
      <c r="K224" s="578"/>
      <c r="L224" s="578"/>
      <c r="M224" s="578"/>
      <c r="N224" s="578"/>
      <c r="O224" s="578"/>
      <c r="P224" s="578"/>
      <c r="Q224" s="657"/>
      <c r="R224" s="658"/>
      <c r="S224" s="659"/>
      <c r="T224" s="90"/>
      <c r="U224" s="90"/>
      <c r="V224" s="438"/>
      <c r="W224" s="341"/>
      <c r="X224" s="90"/>
      <c r="Y224" s="90"/>
      <c r="Z224" s="438"/>
      <c r="AA224" s="6"/>
    </row>
    <row r="225" spans="1:27" ht="15.75">
      <c r="A225" s="56"/>
      <c r="B225" s="660"/>
      <c r="C225" s="661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07"/>
      <c r="R225" s="662"/>
      <c r="S225" s="351"/>
      <c r="T225" s="106"/>
      <c r="U225" s="106"/>
      <c r="V225" s="246"/>
      <c r="W225" s="351"/>
      <c r="X225" s="106"/>
      <c r="Y225" s="106"/>
      <c r="Z225" s="246"/>
      <c r="AA225" s="6"/>
    </row>
    <row r="226" spans="1:27" ht="16.5" thickBot="1">
      <c r="A226" s="94"/>
      <c r="B226" s="351"/>
      <c r="C226" s="106"/>
      <c r="D226" s="170"/>
      <c r="E226" s="170"/>
      <c r="F226" s="170"/>
      <c r="G226" s="654"/>
      <c r="H226" s="654"/>
      <c r="I226" s="654"/>
      <c r="J226" s="654"/>
      <c r="K226" s="654"/>
      <c r="L226" s="654"/>
      <c r="M226" s="654"/>
      <c r="N226" s="170"/>
      <c r="O226" s="170"/>
      <c r="P226" s="170"/>
      <c r="Q226" s="132"/>
      <c r="R226" s="663"/>
      <c r="S226" s="374"/>
      <c r="T226" s="320"/>
      <c r="U226" s="320"/>
      <c r="V226" s="664"/>
      <c r="W226" s="374"/>
      <c r="X226" s="320"/>
      <c r="Y226" s="320"/>
      <c r="Z226" s="664"/>
      <c r="AA226" s="6"/>
    </row>
    <row r="227" spans="1:27" ht="16.5" thickBot="1">
      <c r="A227" s="614">
        <v>3</v>
      </c>
      <c r="B227" s="652" t="s">
        <v>283</v>
      </c>
      <c r="C227" s="653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70"/>
      <c r="U227" s="170"/>
      <c r="V227" s="170"/>
      <c r="W227" s="170"/>
      <c r="X227" s="170"/>
      <c r="Y227" s="170"/>
      <c r="Z227" s="171"/>
      <c r="AA227" s="6"/>
    </row>
    <row r="228" spans="1:27" ht="16.5" thickBot="1">
      <c r="A228" s="56"/>
      <c r="B228" s="616" t="s">
        <v>28</v>
      </c>
      <c r="C228" s="578"/>
      <c r="D228" s="578"/>
      <c r="E228" s="578"/>
      <c r="F228" s="578"/>
      <c r="G228" s="653"/>
      <c r="H228" s="653"/>
      <c r="I228" s="653"/>
      <c r="J228" s="653"/>
      <c r="K228" s="653"/>
      <c r="L228" s="653"/>
      <c r="M228" s="653"/>
      <c r="N228" s="578"/>
      <c r="O228" s="578"/>
      <c r="P228" s="578"/>
      <c r="Q228" s="619">
        <f>Q230+Q231+Q232</f>
        <v>0</v>
      </c>
      <c r="R228" s="390"/>
      <c r="S228" s="620">
        <f aca="true" t="shared" si="136" ref="S228:Z228">S230+S231+S232</f>
        <v>0</v>
      </c>
      <c r="T228" s="621">
        <f t="shared" si="136"/>
        <v>0</v>
      </c>
      <c r="U228" s="629">
        <f t="shared" si="136"/>
        <v>0</v>
      </c>
      <c r="V228" s="630">
        <f t="shared" si="136"/>
        <v>0</v>
      </c>
      <c r="W228" s="631">
        <f t="shared" si="136"/>
        <v>0</v>
      </c>
      <c r="X228" s="632">
        <f t="shared" si="136"/>
        <v>0</v>
      </c>
      <c r="Y228" s="632">
        <f t="shared" si="136"/>
        <v>0</v>
      </c>
      <c r="Z228" s="633">
        <f t="shared" si="136"/>
        <v>0</v>
      </c>
      <c r="AA228" s="6"/>
    </row>
    <row r="229" spans="1:27" ht="16.5" thickBot="1">
      <c r="A229" s="56"/>
      <c r="B229" s="168" t="s">
        <v>23</v>
      </c>
      <c r="C229" s="654"/>
      <c r="D229" s="654"/>
      <c r="E229" s="654"/>
      <c r="F229" s="654"/>
      <c r="G229" s="654"/>
      <c r="H229" s="654"/>
      <c r="I229" s="654"/>
      <c r="J229" s="654"/>
      <c r="K229" s="654"/>
      <c r="L229" s="654"/>
      <c r="M229" s="654"/>
      <c r="N229" s="170"/>
      <c r="O229" s="170"/>
      <c r="P229" s="170"/>
      <c r="Q229" s="170"/>
      <c r="R229" s="170"/>
      <c r="S229" s="170"/>
      <c r="T229" s="578"/>
      <c r="U229" s="578"/>
      <c r="V229" s="578"/>
      <c r="W229" s="578"/>
      <c r="X229" s="578"/>
      <c r="Y229" s="578"/>
      <c r="Z229" s="655"/>
      <c r="AA229" s="6"/>
    </row>
    <row r="230" spans="1:27" ht="15.75">
      <c r="A230" s="56"/>
      <c r="B230" s="656"/>
      <c r="C230" s="102"/>
      <c r="D230" s="578"/>
      <c r="E230" s="578"/>
      <c r="F230" s="578"/>
      <c r="G230" s="578"/>
      <c r="H230" s="578"/>
      <c r="I230" s="578"/>
      <c r="J230" s="578"/>
      <c r="K230" s="578"/>
      <c r="L230" s="578"/>
      <c r="M230" s="578"/>
      <c r="N230" s="578"/>
      <c r="O230" s="578"/>
      <c r="P230" s="578"/>
      <c r="Q230" s="657"/>
      <c r="R230" s="658"/>
      <c r="S230" s="659"/>
      <c r="T230" s="90"/>
      <c r="U230" s="90"/>
      <c r="V230" s="438"/>
      <c r="W230" s="341"/>
      <c r="X230" s="90"/>
      <c r="Y230" s="90"/>
      <c r="Z230" s="438"/>
      <c r="AA230" s="6"/>
    </row>
    <row r="231" spans="1:27" ht="15.75">
      <c r="A231" s="56"/>
      <c r="B231" s="660"/>
      <c r="C231" s="661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07"/>
      <c r="R231" s="662"/>
      <c r="S231" s="351"/>
      <c r="T231" s="106"/>
      <c r="U231" s="106"/>
      <c r="V231" s="246"/>
      <c r="W231" s="351"/>
      <c r="X231" s="106"/>
      <c r="Y231" s="106"/>
      <c r="Z231" s="246"/>
      <c r="AA231" s="6"/>
    </row>
    <row r="232" spans="1:27" ht="16.5" thickBot="1">
      <c r="A232" s="94"/>
      <c r="B232" s="351"/>
      <c r="C232" s="106"/>
      <c r="D232" s="170"/>
      <c r="E232" s="170"/>
      <c r="F232" s="170"/>
      <c r="G232" s="654"/>
      <c r="H232" s="654"/>
      <c r="I232" s="654"/>
      <c r="J232" s="654"/>
      <c r="K232" s="654"/>
      <c r="L232" s="654"/>
      <c r="M232" s="654"/>
      <c r="N232" s="170"/>
      <c r="O232" s="170"/>
      <c r="P232" s="170"/>
      <c r="Q232" s="132"/>
      <c r="R232" s="663"/>
      <c r="S232" s="374"/>
      <c r="T232" s="320"/>
      <c r="U232" s="320"/>
      <c r="V232" s="664"/>
      <c r="W232" s="374"/>
      <c r="X232" s="320"/>
      <c r="Y232" s="320"/>
      <c r="Z232" s="664"/>
      <c r="AA232" s="6"/>
    </row>
    <row r="233" spans="1:27" ht="16.5" thickBot="1">
      <c r="A233" s="614">
        <v>4</v>
      </c>
      <c r="B233" s="652" t="s">
        <v>25</v>
      </c>
      <c r="C233" s="653"/>
      <c r="D233" s="578"/>
      <c r="E233" s="578"/>
      <c r="F233" s="578"/>
      <c r="G233" s="578"/>
      <c r="H233" s="578"/>
      <c r="I233" s="578"/>
      <c r="J233" s="578"/>
      <c r="K233" s="578"/>
      <c r="L233" s="578"/>
      <c r="M233" s="578"/>
      <c r="N233" s="578"/>
      <c r="O233" s="578"/>
      <c r="P233" s="578"/>
      <c r="Q233" s="578"/>
      <c r="R233" s="578"/>
      <c r="S233" s="578"/>
      <c r="T233" s="578"/>
      <c r="U233" s="665"/>
      <c r="V233" s="665"/>
      <c r="W233" s="665"/>
      <c r="X233" s="665"/>
      <c r="Y233" s="665"/>
      <c r="Z233" s="666"/>
      <c r="AA233" s="6"/>
    </row>
    <row r="234" spans="1:27" ht="16.5" thickBot="1">
      <c r="A234" s="94"/>
      <c r="B234" s="667" t="s">
        <v>284</v>
      </c>
      <c r="C234" s="668"/>
      <c r="D234" s="669">
        <f>D216</f>
        <v>0</v>
      </c>
      <c r="E234" s="670"/>
      <c r="F234" s="670">
        <f aca="true" t="shared" si="137" ref="F234:K234">F216</f>
        <v>0</v>
      </c>
      <c r="G234" s="620">
        <f t="shared" si="137"/>
        <v>0</v>
      </c>
      <c r="H234" s="621">
        <f t="shared" si="137"/>
        <v>0</v>
      </c>
      <c r="I234" s="621">
        <f t="shared" si="137"/>
        <v>0</v>
      </c>
      <c r="J234" s="622">
        <f t="shared" si="137"/>
        <v>0</v>
      </c>
      <c r="K234" s="623">
        <f t="shared" si="137"/>
        <v>0</v>
      </c>
      <c r="L234" s="624"/>
      <c r="M234" s="625">
        <f>M216</f>
        <v>0</v>
      </c>
      <c r="N234" s="625">
        <f>N216</f>
        <v>0</v>
      </c>
      <c r="O234" s="626"/>
      <c r="P234" s="627">
        <f>P216</f>
        <v>0</v>
      </c>
      <c r="Q234" s="671">
        <f>Q216</f>
        <v>0</v>
      </c>
      <c r="R234" s="672"/>
      <c r="S234" s="620">
        <f aca="true" t="shared" si="138" ref="S234:Z234">S216+S222+S228</f>
        <v>0</v>
      </c>
      <c r="T234" s="621">
        <f t="shared" si="138"/>
        <v>0</v>
      </c>
      <c r="U234" s="629">
        <f t="shared" si="138"/>
        <v>0</v>
      </c>
      <c r="V234" s="630">
        <f t="shared" si="138"/>
        <v>0</v>
      </c>
      <c r="W234" s="631">
        <f t="shared" si="138"/>
        <v>0</v>
      </c>
      <c r="X234" s="632">
        <f t="shared" si="138"/>
        <v>0</v>
      </c>
      <c r="Y234" s="632">
        <f t="shared" si="138"/>
        <v>0</v>
      </c>
      <c r="Z234" s="633">
        <f t="shared" si="138"/>
        <v>0</v>
      </c>
      <c r="AA234" s="6"/>
    </row>
    <row r="235" spans="1:27" ht="15.75">
      <c r="A235" s="22"/>
      <c r="B235" s="168"/>
      <c r="C235" s="654"/>
      <c r="D235" s="654"/>
      <c r="E235" s="654"/>
      <c r="F235" s="654"/>
      <c r="G235" s="654"/>
      <c r="H235" s="654"/>
      <c r="I235" s="654"/>
      <c r="J235" s="654"/>
      <c r="K235" s="654"/>
      <c r="L235" s="654"/>
      <c r="M235" s="654"/>
      <c r="N235" s="170"/>
      <c r="O235" s="170"/>
      <c r="P235" s="170"/>
      <c r="Q235" s="170"/>
      <c r="R235" s="170"/>
      <c r="S235" s="170"/>
      <c r="T235" s="578"/>
      <c r="U235" s="578"/>
      <c r="V235" s="578"/>
      <c r="W235" s="578"/>
      <c r="X235" s="578"/>
      <c r="Y235" s="578"/>
      <c r="Z235" s="655"/>
      <c r="AA235" s="6"/>
    </row>
    <row r="236" spans="1:27" ht="16.5" thickBot="1">
      <c r="A236" s="673">
        <v>5</v>
      </c>
      <c r="B236" s="652" t="s">
        <v>285</v>
      </c>
      <c r="C236" s="653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70"/>
      <c r="U236" s="170"/>
      <c r="V236" s="170"/>
      <c r="W236" s="170"/>
      <c r="X236" s="170"/>
      <c r="Y236" s="170"/>
      <c r="Z236" s="171"/>
      <c r="AA236" s="6"/>
    </row>
    <row r="237" spans="1:27" ht="16.5" thickBot="1">
      <c r="A237" s="56"/>
      <c r="B237" s="616" t="s">
        <v>28</v>
      </c>
      <c r="C237" s="578"/>
      <c r="D237" s="578"/>
      <c r="E237" s="578"/>
      <c r="F237" s="578"/>
      <c r="G237" s="653"/>
      <c r="H237" s="653"/>
      <c r="I237" s="653"/>
      <c r="J237" s="653"/>
      <c r="K237" s="653"/>
      <c r="L237" s="653"/>
      <c r="M237" s="653"/>
      <c r="N237" s="578"/>
      <c r="O237" s="578"/>
      <c r="P237" s="578"/>
      <c r="Q237" s="619">
        <f>Q239+Q240+Q241</f>
        <v>0</v>
      </c>
      <c r="R237" s="390"/>
      <c r="S237" s="620">
        <f aca="true" t="shared" si="139" ref="S237:Z237">S239+S240+S241</f>
        <v>0</v>
      </c>
      <c r="T237" s="621">
        <f t="shared" si="139"/>
        <v>0</v>
      </c>
      <c r="U237" s="629">
        <f t="shared" si="139"/>
        <v>0</v>
      </c>
      <c r="V237" s="630">
        <f t="shared" si="139"/>
        <v>0</v>
      </c>
      <c r="W237" s="631">
        <f t="shared" si="139"/>
        <v>0</v>
      </c>
      <c r="X237" s="632">
        <f t="shared" si="139"/>
        <v>0</v>
      </c>
      <c r="Y237" s="632">
        <f t="shared" si="139"/>
        <v>0</v>
      </c>
      <c r="Z237" s="633">
        <f t="shared" si="139"/>
        <v>0</v>
      </c>
      <c r="AA237" s="6"/>
    </row>
    <row r="238" spans="1:27" ht="16.5" thickBot="1">
      <c r="A238" s="56"/>
      <c r="B238" s="168" t="s">
        <v>23</v>
      </c>
      <c r="C238" s="654"/>
      <c r="D238" s="654"/>
      <c r="E238" s="654"/>
      <c r="F238" s="654"/>
      <c r="G238" s="654"/>
      <c r="H238" s="654"/>
      <c r="I238" s="654"/>
      <c r="J238" s="654"/>
      <c r="K238" s="654"/>
      <c r="L238" s="654"/>
      <c r="M238" s="654"/>
      <c r="N238" s="170"/>
      <c r="O238" s="170"/>
      <c r="P238" s="170"/>
      <c r="Q238" s="170"/>
      <c r="R238" s="170"/>
      <c r="S238" s="170"/>
      <c r="T238" s="578"/>
      <c r="U238" s="578"/>
      <c r="V238" s="578"/>
      <c r="W238" s="578"/>
      <c r="X238" s="578"/>
      <c r="Y238" s="578"/>
      <c r="Z238" s="655"/>
      <c r="AA238" s="6"/>
    </row>
    <row r="239" spans="1:27" ht="15.75">
      <c r="A239" s="56"/>
      <c r="B239" s="656"/>
      <c r="C239" s="102"/>
      <c r="D239" s="578"/>
      <c r="E239" s="578"/>
      <c r="F239" s="578"/>
      <c r="G239" s="578"/>
      <c r="H239" s="578"/>
      <c r="I239" s="578"/>
      <c r="J239" s="578"/>
      <c r="K239" s="578"/>
      <c r="L239" s="578"/>
      <c r="M239" s="578"/>
      <c r="N239" s="578"/>
      <c r="O239" s="578"/>
      <c r="P239" s="578"/>
      <c r="Q239" s="657"/>
      <c r="R239" s="658"/>
      <c r="S239" s="659"/>
      <c r="T239" s="90"/>
      <c r="U239" s="90"/>
      <c r="V239" s="438"/>
      <c r="W239" s="341"/>
      <c r="X239" s="90"/>
      <c r="Y239" s="90"/>
      <c r="Z239" s="438"/>
      <c r="AA239" s="6"/>
    </row>
    <row r="240" spans="1:27" ht="15.75">
      <c r="A240" s="56"/>
      <c r="B240" s="660"/>
      <c r="C240" s="661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07"/>
      <c r="R240" s="662"/>
      <c r="S240" s="351"/>
      <c r="T240" s="106"/>
      <c r="U240" s="106"/>
      <c r="V240" s="246"/>
      <c r="W240" s="351"/>
      <c r="X240" s="106"/>
      <c r="Y240" s="106"/>
      <c r="Z240" s="246"/>
      <c r="AA240" s="6"/>
    </row>
    <row r="241" spans="1:27" ht="16.5" thickBot="1">
      <c r="A241" s="94"/>
      <c r="B241" s="374"/>
      <c r="C241" s="320"/>
      <c r="D241" s="674"/>
      <c r="E241" s="674"/>
      <c r="F241" s="674"/>
      <c r="G241" s="675"/>
      <c r="H241" s="675"/>
      <c r="I241" s="675"/>
      <c r="J241" s="675"/>
      <c r="K241" s="675"/>
      <c r="L241" s="675"/>
      <c r="M241" s="675"/>
      <c r="N241" s="674"/>
      <c r="O241" s="674"/>
      <c r="P241" s="674"/>
      <c r="Q241" s="132"/>
      <c r="R241" s="663"/>
      <c r="S241" s="374"/>
      <c r="T241" s="320"/>
      <c r="U241" s="320"/>
      <c r="V241" s="664"/>
      <c r="W241" s="374"/>
      <c r="X241" s="320"/>
      <c r="Y241" s="320"/>
      <c r="Z241" s="664"/>
      <c r="AA241" s="6"/>
    </row>
    <row r="242" ht="15.75">
      <c r="AA242" s="6"/>
    </row>
    <row r="243" spans="2:27" ht="16.5" thickBot="1">
      <c r="B243" s="676" t="s">
        <v>286</v>
      </c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AA243" s="6"/>
    </row>
    <row r="244" spans="2:27" ht="16.5" thickBot="1">
      <c r="B244" s="677"/>
      <c r="C244" s="678"/>
      <c r="D244" s="679"/>
      <c r="E244" s="680"/>
      <c r="F244" s="678"/>
      <c r="G244" s="681" t="s">
        <v>104</v>
      </c>
      <c r="H244" s="681"/>
      <c r="I244" s="681"/>
      <c r="J244" s="682"/>
      <c r="K244" s="682"/>
      <c r="L244" s="682"/>
      <c r="M244" s="682"/>
      <c r="N244" s="681"/>
      <c r="O244" s="681"/>
      <c r="P244" s="682"/>
      <c r="Q244" s="683" t="s">
        <v>254</v>
      </c>
      <c r="R244" s="684"/>
      <c r="S244" s="681"/>
      <c r="T244" s="681"/>
      <c r="U244" s="681"/>
      <c r="V244" s="682"/>
      <c r="W244" s="682"/>
      <c r="X244" s="682"/>
      <c r="Y244" s="681"/>
      <c r="Z244" s="685"/>
      <c r="AA244" s="6"/>
    </row>
    <row r="245" spans="2:27" ht="15.75">
      <c r="B245" s="686"/>
      <c r="C245" s="687" t="s">
        <v>47</v>
      </c>
      <c r="D245" s="688" t="s">
        <v>257</v>
      </c>
      <c r="E245" s="688"/>
      <c r="F245" s="689" t="s">
        <v>258</v>
      </c>
      <c r="G245" s="690" t="s">
        <v>259</v>
      </c>
      <c r="H245" s="690"/>
      <c r="I245" s="691"/>
      <c r="J245" s="692"/>
      <c r="K245" s="693"/>
      <c r="L245" s="694"/>
      <c r="M245" s="694" t="s">
        <v>260</v>
      </c>
      <c r="N245" s="695"/>
      <c r="O245" s="695"/>
      <c r="P245" s="694"/>
      <c r="Q245" s="689" t="s">
        <v>258</v>
      </c>
      <c r="R245" s="696"/>
      <c r="S245" s="690" t="s">
        <v>259</v>
      </c>
      <c r="T245" s="690"/>
      <c r="U245" s="691"/>
      <c r="V245" s="692"/>
      <c r="W245" s="693"/>
      <c r="X245" s="694" t="s">
        <v>260</v>
      </c>
      <c r="Y245" s="695"/>
      <c r="Z245" s="697"/>
      <c r="AA245" s="6"/>
    </row>
    <row r="246" spans="2:27" ht="16.5" thickBot="1">
      <c r="B246" s="686"/>
      <c r="C246" s="687"/>
      <c r="D246" s="698" t="s">
        <v>263</v>
      </c>
      <c r="E246" s="698"/>
      <c r="F246" s="699" t="s">
        <v>264</v>
      </c>
      <c r="G246" s="700" t="s">
        <v>265</v>
      </c>
      <c r="H246" s="700"/>
      <c r="I246" s="701"/>
      <c r="J246" s="702"/>
      <c r="K246" s="703"/>
      <c r="L246" s="704"/>
      <c r="M246" s="704"/>
      <c r="N246" s="705"/>
      <c r="O246" s="705"/>
      <c r="P246" s="704"/>
      <c r="Q246" s="699" t="s">
        <v>264</v>
      </c>
      <c r="R246" s="696"/>
      <c r="S246" s="700" t="s">
        <v>265</v>
      </c>
      <c r="T246" s="700"/>
      <c r="U246" s="701"/>
      <c r="V246" s="702"/>
      <c r="W246" s="703"/>
      <c r="X246" s="704"/>
      <c r="Y246" s="705"/>
      <c r="Z246" s="706"/>
      <c r="AA246" s="6"/>
    </row>
    <row r="247" spans="2:27" ht="15.75">
      <c r="B247" s="686"/>
      <c r="C247" s="687" t="s">
        <v>256</v>
      </c>
      <c r="D247" s="698" t="s">
        <v>268</v>
      </c>
      <c r="E247" s="698"/>
      <c r="F247" s="707" t="s">
        <v>269</v>
      </c>
      <c r="G247" s="708" t="s">
        <v>28</v>
      </c>
      <c r="H247" s="709" t="s">
        <v>270</v>
      </c>
      <c r="I247" s="710" t="s">
        <v>271</v>
      </c>
      <c r="J247" s="711" t="s">
        <v>270</v>
      </c>
      <c r="K247" s="699" t="s">
        <v>28</v>
      </c>
      <c r="L247" s="708"/>
      <c r="M247" s="709" t="s">
        <v>270</v>
      </c>
      <c r="N247" s="710" t="s">
        <v>271</v>
      </c>
      <c r="O247" s="712"/>
      <c r="P247" s="713" t="s">
        <v>270</v>
      </c>
      <c r="Q247" s="707" t="s">
        <v>269</v>
      </c>
      <c r="R247" s="709"/>
      <c r="S247" s="708" t="s">
        <v>28</v>
      </c>
      <c r="T247" s="709" t="s">
        <v>270</v>
      </c>
      <c r="U247" s="710" t="s">
        <v>271</v>
      </c>
      <c r="V247" s="711" t="s">
        <v>270</v>
      </c>
      <c r="W247" s="699" t="s">
        <v>28</v>
      </c>
      <c r="X247" s="709" t="s">
        <v>270</v>
      </c>
      <c r="Y247" s="710" t="s">
        <v>271</v>
      </c>
      <c r="Z247" s="711" t="s">
        <v>270</v>
      </c>
      <c r="AA247" s="6"/>
    </row>
    <row r="248" spans="2:27" ht="16.5" thickBot="1">
      <c r="B248" s="686"/>
      <c r="C248" s="687" t="s">
        <v>262</v>
      </c>
      <c r="D248" s="714"/>
      <c r="E248" s="714"/>
      <c r="F248" s="715" t="s">
        <v>274</v>
      </c>
      <c r="G248" s="708" t="s">
        <v>275</v>
      </c>
      <c r="H248" s="708" t="s">
        <v>276</v>
      </c>
      <c r="I248" s="710" t="s">
        <v>277</v>
      </c>
      <c r="J248" s="716" t="s">
        <v>276</v>
      </c>
      <c r="K248" s="699" t="s">
        <v>275</v>
      </c>
      <c r="L248" s="708"/>
      <c r="M248" s="708" t="s">
        <v>276</v>
      </c>
      <c r="N248" s="710" t="s">
        <v>277</v>
      </c>
      <c r="O248" s="712"/>
      <c r="P248" s="712" t="s">
        <v>276</v>
      </c>
      <c r="Q248" s="715" t="s">
        <v>274</v>
      </c>
      <c r="R248" s="708"/>
      <c r="S248" s="708" t="s">
        <v>275</v>
      </c>
      <c r="T248" s="708" t="s">
        <v>276</v>
      </c>
      <c r="U248" s="710" t="s">
        <v>277</v>
      </c>
      <c r="V248" s="716" t="s">
        <v>276</v>
      </c>
      <c r="W248" s="699" t="s">
        <v>275</v>
      </c>
      <c r="X248" s="708" t="s">
        <v>276</v>
      </c>
      <c r="Y248" s="710" t="s">
        <v>277</v>
      </c>
      <c r="Z248" s="716" t="s">
        <v>276</v>
      </c>
      <c r="AA248" s="6"/>
    </row>
    <row r="249" spans="2:27" ht="16.5" thickBot="1">
      <c r="B249" s="717" t="s">
        <v>92</v>
      </c>
      <c r="C249" s="718" t="s">
        <v>93</v>
      </c>
      <c r="D249" s="719"/>
      <c r="E249" s="720"/>
      <c r="F249" s="720"/>
      <c r="G249" s="718"/>
      <c r="H249" s="718"/>
      <c r="I249" s="721"/>
      <c r="J249" s="721"/>
      <c r="K249" s="718"/>
      <c r="L249" s="718"/>
      <c r="M249" s="718"/>
      <c r="N249" s="721"/>
      <c r="O249" s="722"/>
      <c r="P249" s="722"/>
      <c r="Q249" s="723"/>
      <c r="R249" s="687"/>
      <c r="S249" s="718"/>
      <c r="T249" s="718"/>
      <c r="U249" s="721"/>
      <c r="V249" s="721"/>
      <c r="W249" s="718"/>
      <c r="X249" s="718"/>
      <c r="Y249" s="721"/>
      <c r="Z249" s="724"/>
      <c r="AA249" s="6"/>
    </row>
    <row r="250" spans="2:27" ht="15.75">
      <c r="B250" s="679" t="s">
        <v>278</v>
      </c>
      <c r="C250" s="678"/>
      <c r="D250" s="678"/>
      <c r="E250" s="678"/>
      <c r="F250" s="678"/>
      <c r="G250" s="678"/>
      <c r="H250" s="678"/>
      <c r="I250" s="678"/>
      <c r="J250" s="678"/>
      <c r="K250" s="725"/>
      <c r="L250" s="725"/>
      <c r="M250" s="725"/>
      <c r="N250" s="725"/>
      <c r="O250" s="725"/>
      <c r="P250" s="725"/>
      <c r="Q250" s="725"/>
      <c r="R250" s="725"/>
      <c r="S250" s="725"/>
      <c r="T250" s="725"/>
      <c r="U250" s="725"/>
      <c r="V250" s="725"/>
      <c r="W250" s="725"/>
      <c r="X250" s="725"/>
      <c r="Y250" s="725"/>
      <c r="Z250" s="726"/>
      <c r="AA250" s="6"/>
    </row>
    <row r="251" spans="2:27" ht="15.75">
      <c r="B251" s="727" t="s">
        <v>279</v>
      </c>
      <c r="C251" s="728"/>
      <c r="D251" s="729"/>
      <c r="E251" s="729"/>
      <c r="F251" s="730"/>
      <c r="G251" s="731">
        <f>C13-G216</f>
        <v>46425</v>
      </c>
      <c r="H251" s="731">
        <f>C14-H216</f>
        <v>23797</v>
      </c>
      <c r="I251" s="732"/>
      <c r="J251" s="732"/>
      <c r="K251" s="731">
        <f>D13-K216</f>
        <v>46850</v>
      </c>
      <c r="L251" s="731"/>
      <c r="M251" s="731">
        <f>D14-M216</f>
        <v>25473</v>
      </c>
      <c r="N251" s="732"/>
      <c r="O251" s="732"/>
      <c r="P251" s="732"/>
      <c r="Q251" s="730"/>
      <c r="R251" s="730"/>
      <c r="S251" s="731">
        <f>C174-S216</f>
        <v>61377</v>
      </c>
      <c r="T251" s="731">
        <f>C175-T216</f>
        <v>21940</v>
      </c>
      <c r="U251" s="733"/>
      <c r="V251" s="733"/>
      <c r="W251" s="731">
        <f>D174-W216</f>
        <v>49369</v>
      </c>
      <c r="X251" s="731">
        <f>D175-X216</f>
        <v>19295</v>
      </c>
      <c r="Y251" s="734"/>
      <c r="Z251" s="735"/>
      <c r="AA251" s="6"/>
    </row>
    <row r="252" spans="2:27" ht="15.75">
      <c r="B252" s="736" t="s">
        <v>280</v>
      </c>
      <c r="C252" s="737"/>
      <c r="D252" s="738"/>
      <c r="E252" s="738"/>
      <c r="F252" s="738"/>
      <c r="G252" s="738"/>
      <c r="H252" s="739"/>
      <c r="I252" s="739"/>
      <c r="J252" s="739"/>
      <c r="K252" s="739"/>
      <c r="L252" s="739"/>
      <c r="M252" s="739"/>
      <c r="N252" s="739"/>
      <c r="O252" s="739"/>
      <c r="P252" s="739"/>
      <c r="Q252" s="739"/>
      <c r="R252" s="739"/>
      <c r="S252" s="739"/>
      <c r="T252" s="739"/>
      <c r="U252" s="739"/>
      <c r="V252" s="739"/>
      <c r="W252" s="739"/>
      <c r="X252" s="739"/>
      <c r="Y252" s="739"/>
      <c r="Z252" s="740"/>
      <c r="AA252" s="6"/>
    </row>
    <row r="253" spans="2:27" ht="15.75">
      <c r="B253" s="741" t="s">
        <v>28</v>
      </c>
      <c r="C253" s="742"/>
      <c r="D253" s="739"/>
      <c r="E253" s="739"/>
      <c r="F253" s="743"/>
      <c r="G253" s="744">
        <f>F13-G218</f>
        <v>0</v>
      </c>
      <c r="H253" s="744">
        <f>F14-H218</f>
        <v>0</v>
      </c>
      <c r="I253" s="745"/>
      <c r="J253" s="745"/>
      <c r="K253" s="744">
        <f>G13-K218</f>
        <v>0</v>
      </c>
      <c r="L253" s="744"/>
      <c r="M253" s="744">
        <f>G14-M218</f>
        <v>0</v>
      </c>
      <c r="N253" s="745"/>
      <c r="O253" s="745"/>
      <c r="P253" s="745"/>
      <c r="Q253" s="744"/>
      <c r="R253" s="744"/>
      <c r="S253" s="744">
        <f>F174-S218</f>
        <v>2709</v>
      </c>
      <c r="T253" s="744">
        <f>F175-T218</f>
        <v>98</v>
      </c>
      <c r="U253" s="745"/>
      <c r="V253" s="745"/>
      <c r="W253" s="744">
        <f>G174-W218</f>
        <v>2699</v>
      </c>
      <c r="X253" s="744">
        <f>G175-X218</f>
        <v>109</v>
      </c>
      <c r="Y253" s="746"/>
      <c r="Z253" s="747"/>
      <c r="AA253" s="6"/>
    </row>
    <row r="254" spans="2:27" ht="15.75">
      <c r="B254" s="736" t="s">
        <v>281</v>
      </c>
      <c r="C254" s="737"/>
      <c r="D254" s="738"/>
      <c r="E254" s="738"/>
      <c r="F254" s="738"/>
      <c r="G254" s="738"/>
      <c r="H254" s="738"/>
      <c r="I254" s="738"/>
      <c r="J254" s="738"/>
      <c r="K254" s="739"/>
      <c r="L254" s="739"/>
      <c r="M254" s="739"/>
      <c r="N254" s="739"/>
      <c r="O254" s="739"/>
      <c r="P254" s="739"/>
      <c r="Q254" s="739"/>
      <c r="R254" s="739"/>
      <c r="S254" s="739"/>
      <c r="T254" s="739"/>
      <c r="U254" s="739"/>
      <c r="V254" s="739"/>
      <c r="W254" s="739"/>
      <c r="X254" s="739"/>
      <c r="Y254" s="739"/>
      <c r="Z254" s="740"/>
      <c r="AA254" s="6"/>
    </row>
    <row r="255" spans="2:27" ht="15.75">
      <c r="B255" s="741" t="s">
        <v>28</v>
      </c>
      <c r="C255" s="742"/>
      <c r="D255" s="739"/>
      <c r="E255" s="739"/>
      <c r="F255" s="743"/>
      <c r="G255" s="744">
        <f>H13-G220</f>
        <v>46425</v>
      </c>
      <c r="H255" s="744">
        <f>H14-H220</f>
        <v>23797</v>
      </c>
      <c r="I255" s="745"/>
      <c r="J255" s="745"/>
      <c r="K255" s="744">
        <f>I13-K220</f>
        <v>46850</v>
      </c>
      <c r="L255" s="744"/>
      <c r="M255" s="744">
        <f>I14-M220</f>
        <v>25473</v>
      </c>
      <c r="N255" s="745"/>
      <c r="O255" s="745"/>
      <c r="P255" s="745"/>
      <c r="Q255" s="744"/>
      <c r="R255" s="744"/>
      <c r="S255" s="744">
        <f>H174-S220</f>
        <v>58668</v>
      </c>
      <c r="T255" s="744">
        <f>H175-T220</f>
        <v>21842</v>
      </c>
      <c r="U255" s="745"/>
      <c r="V255" s="745"/>
      <c r="W255" s="744">
        <f>I174-W220</f>
        <v>46670</v>
      </c>
      <c r="X255" s="744">
        <f>I175-X220</f>
        <v>19186</v>
      </c>
      <c r="Y255" s="746"/>
      <c r="Z255" s="747"/>
      <c r="AA255" s="6"/>
    </row>
    <row r="256" spans="2:27" ht="15.75">
      <c r="B256" s="748" t="s">
        <v>282</v>
      </c>
      <c r="C256" s="676"/>
      <c r="D256" s="372"/>
      <c r="E256" s="372"/>
      <c r="F256" s="372"/>
      <c r="G256" s="372"/>
      <c r="H256" s="372"/>
      <c r="I256" s="372"/>
      <c r="J256" s="372"/>
      <c r="K256" s="372"/>
      <c r="L256" s="372"/>
      <c r="M256" s="372"/>
      <c r="N256" s="372"/>
      <c r="O256" s="372"/>
      <c r="P256" s="749"/>
      <c r="Q256" s="749"/>
      <c r="R256" s="749"/>
      <c r="S256" s="749"/>
      <c r="T256" s="749"/>
      <c r="U256" s="749"/>
      <c r="V256" s="749"/>
      <c r="W256" s="749"/>
      <c r="X256" s="749"/>
      <c r="Y256" s="749"/>
      <c r="Z256" s="750"/>
      <c r="AA256" s="6"/>
    </row>
    <row r="257" spans="2:27" ht="15.75">
      <c r="B257" s="727" t="s">
        <v>28</v>
      </c>
      <c r="C257" s="749"/>
      <c r="D257" s="749"/>
      <c r="E257" s="749"/>
      <c r="F257" s="749"/>
      <c r="G257" s="751"/>
      <c r="H257" s="751"/>
      <c r="I257" s="752"/>
      <c r="J257" s="752"/>
      <c r="K257" s="753"/>
      <c r="L257" s="753"/>
      <c r="M257" s="753"/>
      <c r="N257" s="754"/>
      <c r="O257" s="754"/>
      <c r="P257" s="754"/>
      <c r="Q257" s="755"/>
      <c r="R257" s="755"/>
      <c r="S257" s="731">
        <f>J174-S222</f>
        <v>0</v>
      </c>
      <c r="T257" s="731">
        <f>J175-T222</f>
        <v>0</v>
      </c>
      <c r="U257" s="756"/>
      <c r="V257" s="756"/>
      <c r="W257" s="731">
        <f>K174-W222</f>
        <v>0</v>
      </c>
      <c r="X257" s="731">
        <f>K175-X222</f>
        <v>0</v>
      </c>
      <c r="Y257" s="756"/>
      <c r="Z257" s="757"/>
      <c r="AA257" s="6"/>
    </row>
    <row r="258" spans="2:27" ht="15.75">
      <c r="B258" s="748" t="s">
        <v>287</v>
      </c>
      <c r="C258" s="676"/>
      <c r="D258" s="372"/>
      <c r="E258" s="372"/>
      <c r="F258" s="372"/>
      <c r="G258" s="372"/>
      <c r="H258" s="372"/>
      <c r="I258" s="372"/>
      <c r="J258" s="372"/>
      <c r="K258" s="372"/>
      <c r="L258" s="372"/>
      <c r="M258" s="372"/>
      <c r="N258" s="749"/>
      <c r="O258" s="749"/>
      <c r="P258" s="749"/>
      <c r="Q258" s="749"/>
      <c r="R258" s="749"/>
      <c r="S258" s="758"/>
      <c r="T258" s="758"/>
      <c r="U258" s="749"/>
      <c r="V258" s="749"/>
      <c r="W258" s="758"/>
      <c r="X258" s="758"/>
      <c r="Y258" s="749"/>
      <c r="Z258" s="750"/>
      <c r="AA258" s="6"/>
    </row>
    <row r="259" spans="2:27" ht="15.75">
      <c r="B259" s="727" t="s">
        <v>28</v>
      </c>
      <c r="C259" s="749"/>
      <c r="D259" s="749"/>
      <c r="E259" s="749"/>
      <c r="F259" s="749"/>
      <c r="G259" s="751"/>
      <c r="H259" s="751"/>
      <c r="I259" s="752"/>
      <c r="J259" s="752"/>
      <c r="K259" s="753"/>
      <c r="L259" s="753"/>
      <c r="M259" s="753"/>
      <c r="N259" s="754"/>
      <c r="O259" s="754"/>
      <c r="P259" s="754"/>
      <c r="Q259" s="755"/>
      <c r="R259" s="755"/>
      <c r="S259" s="731">
        <f>M174-S228</f>
        <v>0</v>
      </c>
      <c r="T259" s="731">
        <f>M175-T228</f>
        <v>0</v>
      </c>
      <c r="U259" s="756"/>
      <c r="V259" s="756"/>
      <c r="W259" s="731">
        <f>N185-W228</f>
        <v>0</v>
      </c>
      <c r="X259" s="731">
        <f>N175-X228</f>
        <v>0</v>
      </c>
      <c r="Y259" s="756"/>
      <c r="Z259" s="757"/>
      <c r="AA259" s="6"/>
    </row>
    <row r="260" spans="2:27" ht="15.75">
      <c r="B260" s="748" t="s">
        <v>25</v>
      </c>
      <c r="C260" s="676"/>
      <c r="D260" s="749"/>
      <c r="E260" s="749"/>
      <c r="F260" s="749"/>
      <c r="G260" s="749"/>
      <c r="H260" s="749"/>
      <c r="I260" s="749"/>
      <c r="J260" s="749"/>
      <c r="K260" s="749"/>
      <c r="L260" s="749"/>
      <c r="M260" s="749"/>
      <c r="N260" s="749"/>
      <c r="O260" s="749"/>
      <c r="P260" s="749"/>
      <c r="Q260" s="749"/>
      <c r="R260" s="749"/>
      <c r="S260" s="758"/>
      <c r="T260" s="758"/>
      <c r="U260" s="749"/>
      <c r="V260" s="749"/>
      <c r="W260" s="758"/>
      <c r="X260" s="758"/>
      <c r="Y260" s="749"/>
      <c r="Z260" s="750"/>
      <c r="AA260" s="6"/>
    </row>
    <row r="261" spans="2:27" ht="16.5" thickBot="1">
      <c r="B261" s="759" t="s">
        <v>284</v>
      </c>
      <c r="C261" s="760"/>
      <c r="D261" s="443"/>
      <c r="E261" s="443"/>
      <c r="F261" s="443"/>
      <c r="G261" s="441"/>
      <c r="H261" s="441"/>
      <c r="I261" s="761"/>
      <c r="J261" s="761"/>
      <c r="K261" s="441"/>
      <c r="L261" s="441"/>
      <c r="M261" s="441"/>
      <c r="N261" s="762"/>
      <c r="O261" s="762"/>
      <c r="P261" s="762"/>
      <c r="Q261" s="443"/>
      <c r="R261" s="443"/>
      <c r="S261" s="763">
        <f>P174-S234</f>
        <v>61377</v>
      </c>
      <c r="T261" s="763">
        <f>P175-T234</f>
        <v>21940</v>
      </c>
      <c r="U261" s="762"/>
      <c r="V261" s="762"/>
      <c r="W261" s="763">
        <f>Q174-W234</f>
        <v>49369</v>
      </c>
      <c r="X261" s="763">
        <f>Q175-X234</f>
        <v>19295</v>
      </c>
      <c r="Y261" s="762"/>
      <c r="Z261" s="764"/>
      <c r="AA261" s="6"/>
    </row>
    <row r="262" spans="2:27" ht="15.75">
      <c r="B262" s="753"/>
      <c r="C262" s="753"/>
      <c r="D262" s="753"/>
      <c r="E262" s="753"/>
      <c r="F262" s="753"/>
      <c r="G262" s="753"/>
      <c r="H262" s="753"/>
      <c r="I262" s="753"/>
      <c r="J262" s="753"/>
      <c r="K262" s="753"/>
      <c r="L262" s="753"/>
      <c r="M262" s="753"/>
      <c r="N262" s="372"/>
      <c r="O262" s="372"/>
      <c r="P262" s="372"/>
      <c r="Q262" s="372"/>
      <c r="R262" s="372"/>
      <c r="S262" s="372"/>
      <c r="T262" s="687"/>
      <c r="U262" s="765"/>
      <c r="V262" s="765"/>
      <c r="W262" s="687"/>
      <c r="X262" s="687"/>
      <c r="Y262" s="765"/>
      <c r="Z262" s="765"/>
      <c r="AA262" s="6"/>
    </row>
    <row r="263" spans="2:27" ht="15.75">
      <c r="B263" s="676" t="s">
        <v>285</v>
      </c>
      <c r="C263" s="676"/>
      <c r="D263" s="372"/>
      <c r="E263" s="372"/>
      <c r="F263" s="372"/>
      <c r="G263" s="372"/>
      <c r="H263" s="372"/>
      <c r="I263" s="372"/>
      <c r="J263" s="372"/>
      <c r="K263" s="372"/>
      <c r="L263" s="372"/>
      <c r="M263" s="372"/>
      <c r="N263" s="372"/>
      <c r="O263" s="372"/>
      <c r="P263" s="372"/>
      <c r="Q263" s="372"/>
      <c r="R263" s="372"/>
      <c r="S263" s="372"/>
      <c r="T263" s="372"/>
      <c r="U263" s="754"/>
      <c r="V263" s="754"/>
      <c r="W263" s="372"/>
      <c r="X263" s="372"/>
      <c r="Y263" s="754"/>
      <c r="Z263" s="754"/>
      <c r="AA263" s="6"/>
    </row>
    <row r="264" spans="2:27" ht="15.75">
      <c r="B264" s="766" t="s">
        <v>28</v>
      </c>
      <c r="C264" s="372"/>
      <c r="D264" s="372"/>
      <c r="E264" s="372"/>
      <c r="F264" s="372"/>
      <c r="G264" s="753"/>
      <c r="H264" s="753"/>
      <c r="I264" s="753"/>
      <c r="J264" s="753"/>
      <c r="K264" s="753"/>
      <c r="L264" s="753"/>
      <c r="M264" s="753"/>
      <c r="N264" s="372"/>
      <c r="O264" s="372"/>
      <c r="P264" s="372"/>
      <c r="Q264" s="755"/>
      <c r="R264" s="755"/>
      <c r="S264" s="731">
        <f>S174-S237</f>
        <v>0</v>
      </c>
      <c r="T264" s="731">
        <f>S175-T237</f>
        <v>0</v>
      </c>
      <c r="U264" s="756"/>
      <c r="V264" s="756"/>
      <c r="W264" s="731">
        <f>T174-W237</f>
        <v>0</v>
      </c>
      <c r="X264" s="731">
        <f>T175-X237</f>
        <v>0</v>
      </c>
      <c r="Y264" s="756"/>
      <c r="Z264" s="756"/>
      <c r="AA264" s="6"/>
    </row>
    <row r="265" ht="15.75">
      <c r="AA265" s="6"/>
    </row>
    <row r="266" spans="1:27" ht="15.75">
      <c r="A266" s="458"/>
      <c r="B266" s="458"/>
      <c r="C266" s="458"/>
      <c r="D266" s="458"/>
      <c r="E266" s="458"/>
      <c r="F266" s="458"/>
      <c r="G266" s="458"/>
      <c r="H266" s="458"/>
      <c r="I266" s="458"/>
      <c r="J266" s="458"/>
      <c r="K266" s="458"/>
      <c r="L266" s="458"/>
      <c r="M266" s="458"/>
      <c r="N266" s="458"/>
      <c r="O266" s="458"/>
      <c r="P266" s="458"/>
      <c r="Q266" s="458"/>
      <c r="R266" s="458"/>
      <c r="S266" s="6"/>
      <c r="T266" s="6"/>
      <c r="U266" s="6"/>
      <c r="V266" s="6"/>
      <c r="W266" s="6"/>
      <c r="X266" s="6"/>
      <c r="Y266" s="6"/>
      <c r="Z266" s="6"/>
      <c r="AA266" s="6"/>
    </row>
    <row r="267" ht="15.75">
      <c r="AA267" s="6"/>
    </row>
    <row r="268" spans="4:27" ht="15.75">
      <c r="D268" s="767"/>
      <c r="E268" s="767"/>
      <c r="AA268" s="6"/>
    </row>
    <row r="269" spans="4:27" ht="15.75">
      <c r="D269" s="767"/>
      <c r="E269" s="767"/>
      <c r="G269" s="767" t="s">
        <v>288</v>
      </c>
      <c r="AA269" s="6"/>
    </row>
    <row r="270" spans="4:27" ht="15.75">
      <c r="D270" s="767"/>
      <c r="E270" s="767"/>
      <c r="G270" s="767" t="s">
        <v>289</v>
      </c>
      <c r="AA270" s="6"/>
    </row>
    <row r="271" spans="7:27" ht="15.75">
      <c r="G271" s="767" t="s">
        <v>290</v>
      </c>
      <c r="AA271" s="6"/>
    </row>
    <row r="272" ht="16.5" thickBot="1">
      <c r="AA272" s="6"/>
    </row>
    <row r="273" spans="1:27" ht="15.75">
      <c r="A273" s="127" t="s">
        <v>45</v>
      </c>
      <c r="B273" s="768" t="s">
        <v>291</v>
      </c>
      <c r="C273" s="769"/>
      <c r="D273" s="769"/>
      <c r="E273" s="769"/>
      <c r="F273" s="770" t="s">
        <v>292</v>
      </c>
      <c r="G273" s="537" t="s">
        <v>259</v>
      </c>
      <c r="H273" s="771"/>
      <c r="I273" s="771"/>
      <c r="J273" s="772"/>
      <c r="K273" s="537" t="s">
        <v>293</v>
      </c>
      <c r="L273" s="771"/>
      <c r="M273" s="771"/>
      <c r="N273" s="771"/>
      <c r="O273" s="771"/>
      <c r="P273" s="772"/>
      <c r="AA273" s="6"/>
    </row>
    <row r="274" spans="1:27" ht="16.5" thickBot="1">
      <c r="A274" s="773" t="s">
        <v>294</v>
      </c>
      <c r="B274" s="774" t="s">
        <v>295</v>
      </c>
      <c r="C274" s="775"/>
      <c r="D274" s="775"/>
      <c r="E274" s="775"/>
      <c r="F274" s="776" t="s">
        <v>296</v>
      </c>
      <c r="G274" s="541" t="s">
        <v>297</v>
      </c>
      <c r="H274" s="376" t="s">
        <v>298</v>
      </c>
      <c r="I274" s="376" t="s">
        <v>111</v>
      </c>
      <c r="J274" s="321" t="s">
        <v>276</v>
      </c>
      <c r="K274" s="541" t="s">
        <v>297</v>
      </c>
      <c r="L274" s="322"/>
      <c r="M274" s="376" t="s">
        <v>298</v>
      </c>
      <c r="N274" s="376" t="s">
        <v>111</v>
      </c>
      <c r="O274" s="777"/>
      <c r="P274" s="321" t="s">
        <v>276</v>
      </c>
      <c r="AA274" s="6"/>
    </row>
    <row r="275" spans="1:27" ht="15.75">
      <c r="A275" s="778">
        <v>1</v>
      </c>
      <c r="B275" s="779" t="s">
        <v>299</v>
      </c>
      <c r="C275" s="780"/>
      <c r="D275" s="780"/>
      <c r="E275" s="780"/>
      <c r="F275" s="781" t="s">
        <v>300</v>
      </c>
      <c r="G275" s="782"/>
      <c r="H275" s="465"/>
      <c r="I275" s="465"/>
      <c r="J275" s="783"/>
      <c r="K275" s="782"/>
      <c r="L275" s="784"/>
      <c r="M275" s="465"/>
      <c r="N275" s="465"/>
      <c r="O275" s="785"/>
      <c r="P275" s="783"/>
      <c r="AA275" s="6"/>
    </row>
    <row r="276" spans="1:27" ht="15.75">
      <c r="A276" s="335">
        <v>2</v>
      </c>
      <c r="B276" s="786" t="s">
        <v>301</v>
      </c>
      <c r="C276" s="787"/>
      <c r="D276" s="787"/>
      <c r="E276" s="780"/>
      <c r="F276" s="781" t="s">
        <v>300</v>
      </c>
      <c r="G276" s="101"/>
      <c r="H276" s="102"/>
      <c r="I276" s="102"/>
      <c r="J276" s="470"/>
      <c r="K276" s="101"/>
      <c r="L276" s="788"/>
      <c r="M276" s="102"/>
      <c r="N276" s="102"/>
      <c r="O276" s="471"/>
      <c r="P276" s="470"/>
      <c r="AA276" s="6"/>
    </row>
    <row r="277" spans="1:27" ht="15.75">
      <c r="A277" s="335">
        <v>3</v>
      </c>
      <c r="B277" s="786" t="s">
        <v>302</v>
      </c>
      <c r="C277" s="787"/>
      <c r="D277" s="787"/>
      <c r="E277" s="780"/>
      <c r="F277" s="781" t="s">
        <v>300</v>
      </c>
      <c r="G277" s="101">
        <v>35.3</v>
      </c>
      <c r="H277" s="102">
        <v>2538</v>
      </c>
      <c r="I277" s="102">
        <v>2148</v>
      </c>
      <c r="J277" s="470">
        <v>35</v>
      </c>
      <c r="K277" s="101">
        <v>35.3</v>
      </c>
      <c r="L277" s="788"/>
      <c r="M277" s="102">
        <v>2530</v>
      </c>
      <c r="N277" s="102">
        <v>2143</v>
      </c>
      <c r="O277" s="471"/>
      <c r="P277" s="470">
        <v>35</v>
      </c>
      <c r="AA277" s="6"/>
    </row>
    <row r="278" spans="1:27" ht="15.75">
      <c r="A278" s="335">
        <v>4</v>
      </c>
      <c r="B278" s="786" t="s">
        <v>303</v>
      </c>
      <c r="C278" s="787"/>
      <c r="D278" s="787"/>
      <c r="E278" s="780"/>
      <c r="F278" s="781" t="s">
        <v>300</v>
      </c>
      <c r="G278" s="101"/>
      <c r="H278" s="102"/>
      <c r="I278" s="102"/>
      <c r="J278" s="470"/>
      <c r="K278" s="101"/>
      <c r="L278" s="788"/>
      <c r="M278" s="102"/>
      <c r="N278" s="102"/>
      <c r="O278" s="471"/>
      <c r="P278" s="470"/>
      <c r="AA278" s="6"/>
    </row>
    <row r="279" spans="1:27" ht="15.75">
      <c r="A279" s="335">
        <v>5</v>
      </c>
      <c r="B279" s="786" t="s">
        <v>304</v>
      </c>
      <c r="C279" s="787"/>
      <c r="D279" s="787"/>
      <c r="E279" s="787"/>
      <c r="F279" s="789" t="s">
        <v>305</v>
      </c>
      <c r="G279" s="101"/>
      <c r="H279" s="102"/>
      <c r="I279" s="102"/>
      <c r="J279" s="470"/>
      <c r="K279" s="101"/>
      <c r="L279" s="788"/>
      <c r="M279" s="102"/>
      <c r="N279" s="102"/>
      <c r="O279" s="471"/>
      <c r="P279" s="470"/>
      <c r="AA279" s="6"/>
    </row>
    <row r="280" spans="1:27" ht="15.75">
      <c r="A280" s="335">
        <v>6</v>
      </c>
      <c r="B280" s="786" t="s">
        <v>306</v>
      </c>
      <c r="C280" s="787"/>
      <c r="D280" s="787"/>
      <c r="E280" s="787"/>
      <c r="F280" s="789" t="s">
        <v>305</v>
      </c>
      <c r="G280" s="101"/>
      <c r="H280" s="102"/>
      <c r="I280" s="102"/>
      <c r="J280" s="470"/>
      <c r="K280" s="101"/>
      <c r="L280" s="788"/>
      <c r="M280" s="102"/>
      <c r="N280" s="102"/>
      <c r="O280" s="471"/>
      <c r="P280" s="470"/>
      <c r="AA280" s="6"/>
    </row>
    <row r="281" spans="1:16" ht="15.75">
      <c r="A281" s="335">
        <v>7</v>
      </c>
      <c r="B281" s="786" t="s">
        <v>307</v>
      </c>
      <c r="C281" s="787"/>
      <c r="D281" s="787"/>
      <c r="E281" s="787"/>
      <c r="F281" s="789" t="s">
        <v>305</v>
      </c>
      <c r="G281" s="101"/>
      <c r="H281" s="102"/>
      <c r="I281" s="102"/>
      <c r="J281" s="470"/>
      <c r="K281" s="101"/>
      <c r="L281" s="788"/>
      <c r="M281" s="102"/>
      <c r="N281" s="102"/>
      <c r="O281" s="471"/>
      <c r="P281" s="470"/>
    </row>
    <row r="282" spans="1:16" ht="15.75">
      <c r="A282" s="335">
        <v>8</v>
      </c>
      <c r="B282" s="786" t="s">
        <v>308</v>
      </c>
      <c r="C282" s="787"/>
      <c r="D282" s="787"/>
      <c r="E282" s="780"/>
      <c r="F282" s="781" t="s">
        <v>300</v>
      </c>
      <c r="G282" s="101">
        <v>12.2</v>
      </c>
      <c r="H282" s="102">
        <v>594</v>
      </c>
      <c r="I282" s="102">
        <v>359</v>
      </c>
      <c r="J282" s="470">
        <v>144</v>
      </c>
      <c r="K282" s="101">
        <v>12.2</v>
      </c>
      <c r="L282" s="788"/>
      <c r="M282" s="102">
        <v>590</v>
      </c>
      <c r="N282" s="102">
        <v>355</v>
      </c>
      <c r="O282" s="471"/>
      <c r="P282" s="470">
        <v>144</v>
      </c>
    </row>
    <row r="283" spans="1:16" ht="15.75">
      <c r="A283" s="335">
        <v>9</v>
      </c>
      <c r="B283" s="786" t="s">
        <v>309</v>
      </c>
      <c r="C283" s="787"/>
      <c r="D283" s="787"/>
      <c r="E283" s="780"/>
      <c r="F283" s="781" t="s">
        <v>300</v>
      </c>
      <c r="G283" s="101"/>
      <c r="H283" s="102"/>
      <c r="I283" s="102"/>
      <c r="J283" s="470"/>
      <c r="K283" s="101"/>
      <c r="L283" s="788"/>
      <c r="M283" s="102"/>
      <c r="N283" s="102"/>
      <c r="O283" s="471"/>
      <c r="P283" s="470"/>
    </row>
    <row r="284" spans="1:16" ht="15.75">
      <c r="A284" s="335">
        <v>10</v>
      </c>
      <c r="B284" s="786" t="s">
        <v>310</v>
      </c>
      <c r="C284" s="787"/>
      <c r="D284" s="787"/>
      <c r="E284" s="780"/>
      <c r="F284" s="781" t="s">
        <v>300</v>
      </c>
      <c r="G284" s="101"/>
      <c r="H284" s="102"/>
      <c r="I284" s="102"/>
      <c r="J284" s="470"/>
      <c r="K284" s="101"/>
      <c r="L284" s="788"/>
      <c r="M284" s="102"/>
      <c r="N284" s="102"/>
      <c r="O284" s="471"/>
      <c r="P284" s="470"/>
    </row>
    <row r="285" spans="1:16" ht="15.75">
      <c r="A285" s="335">
        <v>11</v>
      </c>
      <c r="B285" s="786" t="s">
        <v>311</v>
      </c>
      <c r="C285" s="787"/>
      <c r="D285" s="787"/>
      <c r="E285" s="780"/>
      <c r="F285" s="781" t="s">
        <v>300</v>
      </c>
      <c r="G285" s="101"/>
      <c r="H285" s="102"/>
      <c r="I285" s="102"/>
      <c r="J285" s="470"/>
      <c r="K285" s="101"/>
      <c r="L285" s="788"/>
      <c r="M285" s="102"/>
      <c r="N285" s="102"/>
      <c r="O285" s="471"/>
      <c r="P285" s="470"/>
    </row>
    <row r="286" spans="1:16" ht="15.75">
      <c r="A286" s="335">
        <v>12</v>
      </c>
      <c r="B286" s="786" t="s">
        <v>314</v>
      </c>
      <c r="C286" s="787"/>
      <c r="D286" s="787"/>
      <c r="E286" s="780"/>
      <c r="F286" s="789" t="s">
        <v>305</v>
      </c>
      <c r="G286" s="101"/>
      <c r="H286" s="102"/>
      <c r="I286" s="102"/>
      <c r="J286" s="470"/>
      <c r="K286" s="101"/>
      <c r="L286" s="788"/>
      <c r="M286" s="102"/>
      <c r="N286" s="102"/>
      <c r="O286" s="471"/>
      <c r="P286" s="470"/>
    </row>
    <row r="287" spans="1:16" ht="15.75">
      <c r="A287" s="335">
        <v>13</v>
      </c>
      <c r="B287" s="786" t="s">
        <v>315</v>
      </c>
      <c r="C287" s="787"/>
      <c r="D287" s="787"/>
      <c r="E287" s="780"/>
      <c r="F287" s="789" t="s">
        <v>305</v>
      </c>
      <c r="G287" s="101"/>
      <c r="H287" s="102"/>
      <c r="I287" s="102"/>
      <c r="J287" s="470"/>
      <c r="K287" s="101"/>
      <c r="L287" s="788"/>
      <c r="M287" s="102"/>
      <c r="N287" s="102"/>
      <c r="O287" s="471"/>
      <c r="P287" s="470"/>
    </row>
    <row r="288" spans="1:16" ht="15.75">
      <c r="A288" s="335">
        <v>14</v>
      </c>
      <c r="B288" s="786" t="s">
        <v>315</v>
      </c>
      <c r="C288" s="787"/>
      <c r="D288" s="787"/>
      <c r="E288" s="787"/>
      <c r="F288" s="781" t="s">
        <v>300</v>
      </c>
      <c r="G288" s="101">
        <v>0.8</v>
      </c>
      <c r="H288" s="102">
        <v>56</v>
      </c>
      <c r="I288" s="102">
        <v>51</v>
      </c>
      <c r="J288" s="470">
        <v>0</v>
      </c>
      <c r="K288" s="101">
        <v>0.8</v>
      </c>
      <c r="L288" s="788"/>
      <c r="M288" s="102">
        <v>57</v>
      </c>
      <c r="N288" s="102">
        <v>52</v>
      </c>
      <c r="O288" s="471"/>
      <c r="P288" s="470">
        <v>0</v>
      </c>
    </row>
    <row r="289" spans="1:16" ht="15.75">
      <c r="A289" s="335">
        <v>15</v>
      </c>
      <c r="B289" s="786" t="s">
        <v>316</v>
      </c>
      <c r="C289" s="787"/>
      <c r="D289" s="787"/>
      <c r="E289" s="787"/>
      <c r="F289" s="789" t="s">
        <v>305</v>
      </c>
      <c r="G289" s="101">
        <v>9.4</v>
      </c>
      <c r="H289" s="102">
        <v>251</v>
      </c>
      <c r="I289" s="102">
        <v>127</v>
      </c>
      <c r="J289" s="470">
        <v>1</v>
      </c>
      <c r="K289" s="101">
        <v>9.4</v>
      </c>
      <c r="L289" s="788"/>
      <c r="M289" s="102">
        <v>251</v>
      </c>
      <c r="N289" s="102">
        <v>120</v>
      </c>
      <c r="O289" s="471"/>
      <c r="P289" s="470">
        <v>1</v>
      </c>
    </row>
    <row r="290" spans="1:16" ht="15.75">
      <c r="A290" s="335">
        <v>16</v>
      </c>
      <c r="B290" s="786" t="s">
        <v>317</v>
      </c>
      <c r="C290" s="787"/>
      <c r="D290" s="787"/>
      <c r="E290" s="787"/>
      <c r="F290" s="789" t="s">
        <v>305</v>
      </c>
      <c r="G290" s="101"/>
      <c r="H290" s="102"/>
      <c r="I290" s="102"/>
      <c r="J290" s="470"/>
      <c r="K290" s="101"/>
      <c r="L290" s="788"/>
      <c r="M290" s="102"/>
      <c r="N290" s="102"/>
      <c r="O290" s="471"/>
      <c r="P290" s="470"/>
    </row>
    <row r="291" spans="1:16" ht="15.75">
      <c r="A291" s="335">
        <v>17</v>
      </c>
      <c r="B291" s="786" t="s">
        <v>318</v>
      </c>
      <c r="C291" s="787"/>
      <c r="D291" s="787"/>
      <c r="E291" s="787"/>
      <c r="F291" s="789" t="s">
        <v>305</v>
      </c>
      <c r="G291" s="101">
        <v>12.8</v>
      </c>
      <c r="H291" s="102">
        <v>2309</v>
      </c>
      <c r="I291" s="102">
        <v>1844</v>
      </c>
      <c r="J291" s="470">
        <v>614</v>
      </c>
      <c r="K291" s="101">
        <v>12.3</v>
      </c>
      <c r="L291" s="788"/>
      <c r="M291" s="102">
        <v>2137</v>
      </c>
      <c r="N291" s="102">
        <v>1709</v>
      </c>
      <c r="O291" s="471"/>
      <c r="P291" s="470">
        <v>627</v>
      </c>
    </row>
    <row r="292" spans="1:16" ht="15.75">
      <c r="A292" s="335">
        <v>18</v>
      </c>
      <c r="B292" s="786" t="s">
        <v>319</v>
      </c>
      <c r="C292" s="787"/>
      <c r="D292" s="787"/>
      <c r="E292" s="787"/>
      <c r="F292" s="781" t="s">
        <v>300</v>
      </c>
      <c r="G292" s="101">
        <v>3.2</v>
      </c>
      <c r="H292" s="102">
        <v>309</v>
      </c>
      <c r="I292" s="102">
        <v>225</v>
      </c>
      <c r="J292" s="470">
        <v>27</v>
      </c>
      <c r="K292" s="101">
        <v>3.2</v>
      </c>
      <c r="L292" s="788"/>
      <c r="M292" s="102">
        <v>311</v>
      </c>
      <c r="N292" s="102">
        <v>225</v>
      </c>
      <c r="O292" s="471"/>
      <c r="P292" s="470">
        <v>27</v>
      </c>
    </row>
    <row r="293" spans="1:16" ht="15.75">
      <c r="A293" s="335">
        <v>19</v>
      </c>
      <c r="B293" s="786" t="s">
        <v>320</v>
      </c>
      <c r="C293" s="787"/>
      <c r="D293" s="787"/>
      <c r="E293" s="787"/>
      <c r="F293" s="781" t="s">
        <v>300</v>
      </c>
      <c r="G293" s="101">
        <v>0.3</v>
      </c>
      <c r="H293" s="102">
        <v>102</v>
      </c>
      <c r="I293" s="102">
        <v>87</v>
      </c>
      <c r="J293" s="470">
        <v>31</v>
      </c>
      <c r="K293" s="101">
        <v>0.3</v>
      </c>
      <c r="L293" s="788"/>
      <c r="M293" s="102">
        <v>102</v>
      </c>
      <c r="N293" s="102">
        <v>87</v>
      </c>
      <c r="O293" s="471"/>
      <c r="P293" s="470">
        <v>31</v>
      </c>
    </row>
    <row r="294" spans="1:16" ht="15.75">
      <c r="A294" s="335">
        <v>20</v>
      </c>
      <c r="B294" s="786" t="s">
        <v>321</v>
      </c>
      <c r="C294" s="787"/>
      <c r="D294" s="787"/>
      <c r="E294" s="787"/>
      <c r="F294" s="781" t="s">
        <v>300</v>
      </c>
      <c r="G294" s="101"/>
      <c r="H294" s="102"/>
      <c r="I294" s="102"/>
      <c r="J294" s="470"/>
      <c r="K294" s="101"/>
      <c r="L294" s="788"/>
      <c r="M294" s="102"/>
      <c r="N294" s="102"/>
      <c r="O294" s="471"/>
      <c r="P294" s="470"/>
    </row>
    <row r="295" spans="1:16" ht="15.75">
      <c r="A295" s="335">
        <v>21</v>
      </c>
      <c r="B295" s="786" t="s">
        <v>316</v>
      </c>
      <c r="C295" s="787"/>
      <c r="D295" s="787"/>
      <c r="E295" s="787"/>
      <c r="F295" s="781" t="s">
        <v>300</v>
      </c>
      <c r="G295" s="101"/>
      <c r="H295" s="102"/>
      <c r="I295" s="102"/>
      <c r="J295" s="470"/>
      <c r="K295" s="101"/>
      <c r="L295" s="788"/>
      <c r="M295" s="102"/>
      <c r="N295" s="102"/>
      <c r="O295" s="471"/>
      <c r="P295" s="470"/>
    </row>
    <row r="296" spans="1:16" ht="15.75">
      <c r="A296" s="335">
        <v>22</v>
      </c>
      <c r="B296" s="786" t="s">
        <v>318</v>
      </c>
      <c r="C296" s="787"/>
      <c r="D296" s="787"/>
      <c r="E296" s="787"/>
      <c r="F296" s="781" t="s">
        <v>300</v>
      </c>
      <c r="G296" s="101"/>
      <c r="H296" s="102"/>
      <c r="I296" s="102"/>
      <c r="J296" s="470"/>
      <c r="K296" s="101"/>
      <c r="L296" s="788"/>
      <c r="M296" s="102"/>
      <c r="N296" s="102"/>
      <c r="O296" s="471"/>
      <c r="P296" s="470"/>
    </row>
    <row r="297" spans="1:16" ht="16.5" thickBot="1">
      <c r="A297" s="790"/>
      <c r="B297" s="791"/>
      <c r="C297" s="792"/>
      <c r="D297" s="792"/>
      <c r="E297" s="792"/>
      <c r="F297" s="793"/>
      <c r="G297" s="794"/>
      <c r="H297" s="795"/>
      <c r="I297" s="795"/>
      <c r="J297" s="796"/>
      <c r="K297" s="794"/>
      <c r="L297" s="797"/>
      <c r="M297" s="795"/>
      <c r="N297" s="795"/>
      <c r="O297" s="798"/>
      <c r="P297" s="796"/>
    </row>
    <row r="298" spans="1:16" ht="16.5" thickBot="1">
      <c r="A298" s="799"/>
      <c r="B298" s="800" t="s">
        <v>279</v>
      </c>
      <c r="C298" s="43"/>
      <c r="D298" s="44"/>
      <c r="E298" s="44"/>
      <c r="F298" s="44"/>
      <c r="G298" s="110">
        <f>SUM(G275:G297)</f>
        <v>74</v>
      </c>
      <c r="H298" s="110">
        <f>SUM(H275:H297)</f>
        <v>6159</v>
      </c>
      <c r="I298" s="110">
        <f>SUM(I275:I297)</f>
        <v>4841</v>
      </c>
      <c r="J298" s="110">
        <f>SUM(J275:J297)</f>
        <v>852</v>
      </c>
      <c r="K298" s="110">
        <f>SUM(K275:K297)</f>
        <v>73.5</v>
      </c>
      <c r="L298" s="110"/>
      <c r="M298" s="110">
        <f>SUM(M275:M297)</f>
        <v>5978</v>
      </c>
      <c r="N298" s="110">
        <f>SUM(N275:N297)</f>
        <v>4691</v>
      </c>
      <c r="O298" s="110"/>
      <c r="P298" s="110">
        <f>SUM(P275:P297)</f>
        <v>865</v>
      </c>
    </row>
    <row r="299" ht="16.5" thickBot="1"/>
    <row r="300" spans="1:18" ht="16.5" thickBot="1">
      <c r="A300" s="162"/>
      <c r="B300" s="800" t="s">
        <v>312</v>
      </c>
      <c r="C300" s="43"/>
      <c r="D300" s="44"/>
      <c r="E300" s="44"/>
      <c r="F300" s="44"/>
      <c r="G300" s="110">
        <f>C145</f>
        <v>74</v>
      </c>
      <c r="H300" s="110">
        <f>C146</f>
        <v>6159</v>
      </c>
      <c r="I300" s="110">
        <f>C147</f>
        <v>4841</v>
      </c>
      <c r="J300" s="110">
        <f>C148</f>
        <v>852</v>
      </c>
      <c r="K300" s="110">
        <f>D145</f>
        <v>73.5</v>
      </c>
      <c r="L300" s="110"/>
      <c r="M300" s="110">
        <f>D146</f>
        <v>5978</v>
      </c>
      <c r="N300" s="110">
        <f>D147</f>
        <v>4691</v>
      </c>
      <c r="O300" s="801"/>
      <c r="P300" s="802">
        <f>D148</f>
        <v>865</v>
      </c>
      <c r="Q300" s="131"/>
      <c r="R300" s="131"/>
    </row>
    <row r="301" ht="16.5" thickBot="1">
      <c r="A301" s="1"/>
    </row>
    <row r="302" spans="1:16" ht="16.5" thickBot="1">
      <c r="A302" s="162"/>
      <c r="B302" s="803" t="s">
        <v>202</v>
      </c>
      <c r="C302" s="804"/>
      <c r="D302" s="805"/>
      <c r="E302" s="805"/>
      <c r="F302" s="805"/>
      <c r="G302" s="806">
        <f>G298-G300</f>
        <v>0</v>
      </c>
      <c r="H302" s="806">
        <f>H298-H300</f>
        <v>0</v>
      </c>
      <c r="I302" s="806">
        <f>I298-I300</f>
        <v>0</v>
      </c>
      <c r="J302" s="806">
        <f>J298-J300</f>
        <v>0</v>
      </c>
      <c r="K302" s="806">
        <f>K298-K300</f>
        <v>0</v>
      </c>
      <c r="L302" s="806"/>
      <c r="M302" s="806">
        <f>M298-M300</f>
        <v>0</v>
      </c>
      <c r="N302" s="806">
        <f>N298-N300</f>
        <v>0</v>
      </c>
      <c r="O302" s="806"/>
      <c r="P302" s="806">
        <f>P298-P300</f>
        <v>0</v>
      </c>
    </row>
    <row r="303" ht="15.75">
      <c r="A303" s="1"/>
    </row>
  </sheetData>
  <sheetProtection/>
  <mergeCells count="4">
    <mergeCell ref="B194:G194"/>
    <mergeCell ref="B196:G196"/>
    <mergeCell ref="I194:P194"/>
    <mergeCell ref="I196:P196"/>
  </mergeCells>
  <printOptions horizontalCentered="1"/>
  <pageMargins left="0" right="0" top="0" bottom="0" header="0" footer="0"/>
  <pageSetup horizontalDpi="120" verticalDpi="120" orientation="landscape" paperSize="9" scale="70" r:id="rId1"/>
  <rowBreaks count="5" manualBreakCount="5">
    <brk id="51" max="88" man="1"/>
    <brk id="102" max="88" man="1"/>
    <brk id="153" max="88" man="1"/>
    <brk id="202" max="255" man="1"/>
    <brk id="266" max="88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2017-01-24T09:25:48Z</cp:lastPrinted>
  <dcterms:created xsi:type="dcterms:W3CDTF">2012-07-24T22:42:50Z</dcterms:created>
  <dcterms:modified xsi:type="dcterms:W3CDTF">2017-01-24T09:28:00Z</dcterms:modified>
  <cp:category/>
  <cp:version/>
  <cp:contentType/>
  <cp:contentStatus/>
</cp:coreProperties>
</file>