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SCHOSP2\old\Виробнича програма\2019\"/>
    </mc:Choice>
  </mc:AlternateContent>
  <bookViews>
    <workbookView minimized="1" xWindow="120" yWindow="75" windowWidth="19095" windowHeight="11760" activeTab="1"/>
  </bookViews>
  <sheets>
    <sheet name="Виробнича програма" sheetId="1" r:id="rId1"/>
    <sheet name="Заявка" sheetId="2" r:id="rId2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_FilterDatabase" localSheetId="0" hidden="1">'Виробнича програма'!$A$9:$T$9</definedName>
    <definedName name="_xlnm._FilterDatabase" localSheetId="1" hidden="1">Заявка!$A$13:$O$13</definedName>
    <definedName name="Виробнича">#REF!</definedName>
    <definedName name="Класи">#REF!</definedName>
    <definedName name="_xlnm.Print_Area" localSheetId="0">'Виробнича програма'!$A$2:$T$50</definedName>
    <definedName name="орп" localSheetId="0">#REF!</definedName>
    <definedName name="орп">#REF!</definedName>
    <definedName name="Підприємство" localSheetId="0">#REF!</definedName>
    <definedName name="Підприємство">#REF!</definedName>
    <definedName name="Покупець" localSheetId="0">#REF!</definedName>
    <definedName name="Покупець">#REF!</definedName>
    <definedName name="Порода" localSheetId="0">#REF!</definedName>
    <definedName name="Порода">#REF!</definedName>
    <definedName name="Сорт" localSheetId="0">#REF!</definedName>
    <definedName name="Сорт">#REF!</definedName>
    <definedName name="Сортимент" localSheetId="0">#REF!</definedName>
    <definedName name="Сортимент">#REF!</definedName>
    <definedName name="Форма" localSheetId="0">#REF!</definedName>
    <definedName name="Форма">#REF!</definedName>
  </definedNames>
  <calcPr calcId="162913" refMode="R1C1"/>
</workbook>
</file>

<file path=xl/calcChain.xml><?xml version="1.0" encoding="utf-8"?>
<calcChain xmlns="http://schemas.openxmlformats.org/spreadsheetml/2006/main">
  <c r="L183" i="2" l="1"/>
  <c r="N183" i="2"/>
  <c r="O183" i="2" s="1"/>
  <c r="N184" i="2"/>
  <c r="N185" i="2"/>
  <c r="N186" i="2"/>
  <c r="N187" i="2"/>
  <c r="N188" i="2"/>
  <c r="N189" i="2"/>
  <c r="K278" i="2" l="1"/>
  <c r="L262" i="2"/>
  <c r="N262" i="2"/>
  <c r="O262" i="2" s="1"/>
  <c r="L100" i="2"/>
  <c r="L107" i="2"/>
  <c r="L70" i="2"/>
  <c r="L47" i="2"/>
  <c r="L40" i="2"/>
  <c r="L34" i="2"/>
  <c r="L35" i="2"/>
  <c r="L36" i="2"/>
  <c r="L37" i="2"/>
  <c r="L38" i="2"/>
  <c r="L39" i="2"/>
  <c r="L33" i="2"/>
  <c r="N277" i="2"/>
  <c r="O277" i="2" s="1"/>
  <c r="L277" i="2"/>
  <c r="N276" i="2"/>
  <c r="O276" i="2" s="1"/>
  <c r="L276" i="2"/>
  <c r="N275" i="2"/>
  <c r="O275" i="2" s="1"/>
  <c r="L275" i="2"/>
  <c r="N274" i="2"/>
  <c r="O274" i="2" s="1"/>
  <c r="L274" i="2"/>
  <c r="N273" i="2"/>
  <c r="O273" i="2" s="1"/>
  <c r="L273" i="2"/>
  <c r="N272" i="2"/>
  <c r="O272" i="2" s="1"/>
  <c r="L272" i="2"/>
  <c r="N271" i="2"/>
  <c r="O271" i="2" s="1"/>
  <c r="L271" i="2"/>
  <c r="N270" i="2"/>
  <c r="O270" i="2" s="1"/>
  <c r="L270" i="2"/>
  <c r="N269" i="2"/>
  <c r="O269" i="2" s="1"/>
  <c r="L269" i="2"/>
  <c r="N268" i="2"/>
  <c r="O268" i="2" s="1"/>
  <c r="L268" i="2"/>
  <c r="N267" i="2"/>
  <c r="O267" i="2" s="1"/>
  <c r="L267" i="2"/>
  <c r="N266" i="2"/>
  <c r="O266" i="2" s="1"/>
  <c r="L266" i="2"/>
  <c r="N265" i="2"/>
  <c r="O265" i="2" s="1"/>
  <c r="L265" i="2"/>
  <c r="N264" i="2"/>
  <c r="O264" i="2" s="1"/>
  <c r="L264" i="2"/>
  <c r="L211" i="2"/>
  <c r="L210" i="2"/>
  <c r="L257" i="2"/>
  <c r="L258" i="2"/>
  <c r="L259" i="2"/>
  <c r="L260" i="2"/>
  <c r="L261" i="2"/>
  <c r="L263" i="2"/>
  <c r="L256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30" i="2"/>
  <c r="N256" i="2"/>
  <c r="O256" i="2" s="1"/>
  <c r="N257" i="2"/>
  <c r="O257" i="2" s="1"/>
  <c r="N258" i="2"/>
  <c r="O258" i="2" s="1"/>
  <c r="N259" i="2"/>
  <c r="O259" i="2" s="1"/>
  <c r="N260" i="2"/>
  <c r="O260" i="2" s="1"/>
  <c r="N261" i="2"/>
  <c r="O261" i="2" s="1"/>
  <c r="N263" i="2"/>
  <c r="O263" i="2" s="1"/>
  <c r="N254" i="2"/>
  <c r="N255" i="2"/>
  <c r="N251" i="2"/>
  <c r="N252" i="2"/>
  <c r="N253" i="2"/>
  <c r="N244" i="2"/>
  <c r="O244" i="2" s="1"/>
  <c r="N245" i="2"/>
  <c r="O245" i="2" s="1"/>
  <c r="N246" i="2"/>
  <c r="O246" i="2" s="1"/>
  <c r="N247" i="2"/>
  <c r="O247" i="2" s="1"/>
  <c r="N248" i="2"/>
  <c r="O248" i="2" s="1"/>
  <c r="N249" i="2"/>
  <c r="O249" i="2" s="1"/>
  <c r="N250" i="2"/>
  <c r="O250" i="2" s="1"/>
  <c r="N230" i="2"/>
  <c r="O230" i="2" s="1"/>
  <c r="N231" i="2"/>
  <c r="O231" i="2" s="1"/>
  <c r="N232" i="2"/>
  <c r="O232" i="2" s="1"/>
  <c r="N233" i="2"/>
  <c r="O233" i="2" s="1"/>
  <c r="N234" i="2"/>
  <c r="O234" i="2" s="1"/>
  <c r="N235" i="2"/>
  <c r="O235" i="2" s="1"/>
  <c r="N236" i="2"/>
  <c r="O236" i="2" s="1"/>
  <c r="N237" i="2"/>
  <c r="O237" i="2" s="1"/>
  <c r="N238" i="2"/>
  <c r="O238" i="2" s="1"/>
  <c r="N239" i="2"/>
  <c r="O239" i="2" s="1"/>
  <c r="N240" i="2"/>
  <c r="O240" i="2" s="1"/>
  <c r="N241" i="2"/>
  <c r="O241" i="2" s="1"/>
  <c r="N242" i="2"/>
  <c r="O242" i="2" s="1"/>
  <c r="N243" i="2"/>
  <c r="O243" i="2" s="1"/>
  <c r="N229" i="2"/>
  <c r="N228" i="2"/>
  <c r="N226" i="2"/>
  <c r="N227" i="2"/>
  <c r="N223" i="2"/>
  <c r="N224" i="2"/>
  <c r="N225" i="2"/>
  <c r="N217" i="2"/>
  <c r="N218" i="2"/>
  <c r="N219" i="2"/>
  <c r="N220" i="2"/>
  <c r="N221" i="2"/>
  <c r="N222" i="2"/>
  <c r="N212" i="2"/>
  <c r="N213" i="2"/>
  <c r="N214" i="2"/>
  <c r="N215" i="2"/>
  <c r="N216" i="2"/>
  <c r="N210" i="2"/>
  <c r="O210" i="2" s="1"/>
  <c r="N211" i="2"/>
  <c r="O211" i="2" s="1"/>
  <c r="N208" i="2"/>
  <c r="N209" i="2"/>
  <c r="N205" i="2"/>
  <c r="N206" i="2"/>
  <c r="N207" i="2"/>
  <c r="N201" i="2"/>
  <c r="N202" i="2"/>
  <c r="N203" i="2"/>
  <c r="N204" i="2"/>
  <c r="N199" i="2"/>
  <c r="N200" i="2"/>
  <c r="N197" i="2"/>
  <c r="N198" i="2"/>
  <c r="O197" i="2" l="1"/>
  <c r="O205" i="2"/>
  <c r="O223" i="2"/>
  <c r="O254" i="2"/>
  <c r="O199" i="2"/>
  <c r="O201" i="2"/>
  <c r="O217" i="2"/>
  <c r="O208" i="2"/>
  <c r="O226" i="2"/>
  <c r="O251" i="2"/>
  <c r="O212" i="2"/>
  <c r="O228" i="2"/>
  <c r="N196" i="2"/>
  <c r="N195" i="2"/>
  <c r="N194" i="2"/>
  <c r="N193" i="2"/>
  <c r="N192" i="2"/>
  <c r="N191" i="2"/>
  <c r="N190" i="2"/>
  <c r="L190" i="2"/>
  <c r="O190" i="2" l="1"/>
  <c r="N182" i="2"/>
  <c r="N181" i="2"/>
  <c r="N180" i="2"/>
  <c r="N179" i="2"/>
  <c r="N178" i="2"/>
  <c r="N177" i="2"/>
  <c r="N176" i="2"/>
  <c r="N175" i="2"/>
  <c r="N174" i="2"/>
  <c r="L174" i="2"/>
  <c r="N173" i="2"/>
  <c r="N172" i="2"/>
  <c r="N171" i="2"/>
  <c r="N170" i="2"/>
  <c r="N169" i="2"/>
  <c r="N168" i="2"/>
  <c r="N167" i="2"/>
  <c r="N166" i="2"/>
  <c r="N165" i="2"/>
  <c r="L165" i="2"/>
  <c r="N164" i="2"/>
  <c r="N163" i="2"/>
  <c r="N162" i="2"/>
  <c r="N161" i="2"/>
  <c r="N160" i="2"/>
  <c r="N159" i="2"/>
  <c r="N158" i="2"/>
  <c r="N157" i="2"/>
  <c r="N156" i="2"/>
  <c r="L156" i="2"/>
  <c r="N155" i="2"/>
  <c r="N154" i="2"/>
  <c r="N153" i="2"/>
  <c r="N152" i="2"/>
  <c r="N151" i="2"/>
  <c r="N150" i="2"/>
  <c r="N149" i="2"/>
  <c r="L149" i="2"/>
  <c r="L142" i="2"/>
  <c r="N148" i="2"/>
  <c r="N147" i="2"/>
  <c r="N146" i="2"/>
  <c r="N145" i="2"/>
  <c r="N144" i="2"/>
  <c r="N143" i="2"/>
  <c r="N142" i="2"/>
  <c r="L135" i="2"/>
  <c r="N141" i="2"/>
  <c r="N140" i="2"/>
  <c r="N139" i="2"/>
  <c r="N138" i="2"/>
  <c r="N137" i="2"/>
  <c r="N136" i="2"/>
  <c r="N135" i="2"/>
  <c r="N119" i="2"/>
  <c r="O119" i="2" s="1"/>
  <c r="N120" i="2"/>
  <c r="O120" i="2" s="1"/>
  <c r="N121" i="2"/>
  <c r="O121" i="2" s="1"/>
  <c r="N122" i="2"/>
  <c r="O122" i="2" s="1"/>
  <c r="N123" i="2"/>
  <c r="O123" i="2" s="1"/>
  <c r="N124" i="2"/>
  <c r="O124" i="2" s="1"/>
  <c r="N125" i="2"/>
  <c r="O125" i="2" s="1"/>
  <c r="N126" i="2"/>
  <c r="O126" i="2" s="1"/>
  <c r="N127" i="2"/>
  <c r="O127" i="2" s="1"/>
  <c r="N128" i="2"/>
  <c r="O128" i="2" s="1"/>
  <c r="N129" i="2"/>
  <c r="O129" i="2" s="1"/>
  <c r="N130" i="2"/>
  <c r="O130" i="2" s="1"/>
  <c r="N131" i="2"/>
  <c r="O131" i="2" s="1"/>
  <c r="N132" i="2"/>
  <c r="O132" i="2" s="1"/>
  <c r="N133" i="2"/>
  <c r="O133" i="2" s="1"/>
  <c r="N134" i="2"/>
  <c r="O134" i="2" s="1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19" i="2"/>
  <c r="N114" i="2"/>
  <c r="N115" i="2"/>
  <c r="N116" i="2"/>
  <c r="N117" i="2"/>
  <c r="N118" i="2"/>
  <c r="N107" i="2"/>
  <c r="N108" i="2"/>
  <c r="N109" i="2"/>
  <c r="N110" i="2"/>
  <c r="N111" i="2"/>
  <c r="N112" i="2"/>
  <c r="N113" i="2"/>
  <c r="N100" i="2"/>
  <c r="N101" i="2"/>
  <c r="N102" i="2"/>
  <c r="N103" i="2"/>
  <c r="N104" i="2"/>
  <c r="N105" i="2"/>
  <c r="N106" i="2"/>
  <c r="N93" i="2"/>
  <c r="N94" i="2"/>
  <c r="N95" i="2"/>
  <c r="N96" i="2"/>
  <c r="N97" i="2"/>
  <c r="N98" i="2"/>
  <c r="N99" i="2"/>
  <c r="N80" i="2"/>
  <c r="O80" i="2" s="1"/>
  <c r="N81" i="2"/>
  <c r="O81" i="2" s="1"/>
  <c r="N82" i="2"/>
  <c r="O82" i="2" s="1"/>
  <c r="N83" i="2"/>
  <c r="O83" i="2" s="1"/>
  <c r="N84" i="2"/>
  <c r="O84" i="2" s="1"/>
  <c r="N85" i="2"/>
  <c r="O85" i="2" s="1"/>
  <c r="N86" i="2"/>
  <c r="O86" i="2" s="1"/>
  <c r="N87" i="2"/>
  <c r="O87" i="2" s="1"/>
  <c r="N88" i="2"/>
  <c r="O88" i="2" s="1"/>
  <c r="N89" i="2"/>
  <c r="O89" i="2" s="1"/>
  <c r="N90" i="2"/>
  <c r="O90" i="2" s="1"/>
  <c r="N91" i="2"/>
  <c r="O91" i="2" s="1"/>
  <c r="N92" i="2"/>
  <c r="O92" i="2" s="1"/>
  <c r="L81" i="2"/>
  <c r="L82" i="2"/>
  <c r="L83" i="2"/>
  <c r="L84" i="2"/>
  <c r="L85" i="2"/>
  <c r="L86" i="2"/>
  <c r="L87" i="2"/>
  <c r="L88" i="2"/>
  <c r="L89" i="2"/>
  <c r="L90" i="2"/>
  <c r="L91" i="2"/>
  <c r="L92" i="2"/>
  <c r="L80" i="2"/>
  <c r="N78" i="2"/>
  <c r="N79" i="2"/>
  <c r="N75" i="2"/>
  <c r="N76" i="2"/>
  <c r="N77" i="2"/>
  <c r="N70" i="2"/>
  <c r="N71" i="2"/>
  <c r="N72" i="2"/>
  <c r="N73" i="2"/>
  <c r="N74" i="2"/>
  <c r="L61" i="2"/>
  <c r="N61" i="2"/>
  <c r="N62" i="2"/>
  <c r="N63" i="2"/>
  <c r="N64" i="2"/>
  <c r="N65" i="2"/>
  <c r="N66" i="2"/>
  <c r="N67" i="2"/>
  <c r="N68" i="2"/>
  <c r="N69" i="2"/>
  <c r="N56" i="2"/>
  <c r="O56" i="2" s="1"/>
  <c r="N57" i="2"/>
  <c r="O57" i="2" s="1"/>
  <c r="N58" i="2"/>
  <c r="O58" i="2" s="1"/>
  <c r="N59" i="2"/>
  <c r="O59" i="2" s="1"/>
  <c r="N60" i="2"/>
  <c r="O60" i="2" s="1"/>
  <c r="L57" i="2"/>
  <c r="L58" i="2"/>
  <c r="L59" i="2"/>
  <c r="L60" i="2"/>
  <c r="L56" i="2"/>
  <c r="N54" i="2"/>
  <c r="N55" i="2"/>
  <c r="N51" i="2"/>
  <c r="N52" i="2"/>
  <c r="N53" i="2"/>
  <c r="N47" i="2"/>
  <c r="N48" i="2"/>
  <c r="N49" i="2"/>
  <c r="N50" i="2"/>
  <c r="N40" i="2"/>
  <c r="N41" i="2"/>
  <c r="N42" i="2"/>
  <c r="N43" i="2"/>
  <c r="N44" i="2"/>
  <c r="N45" i="2"/>
  <c r="N46" i="2"/>
  <c r="N33" i="2"/>
  <c r="O33" i="2" s="1"/>
  <c r="N34" i="2"/>
  <c r="O34" i="2" s="1"/>
  <c r="N35" i="2"/>
  <c r="O35" i="2" s="1"/>
  <c r="N36" i="2"/>
  <c r="O36" i="2" s="1"/>
  <c r="N37" i="2"/>
  <c r="O37" i="2" s="1"/>
  <c r="N38" i="2"/>
  <c r="O38" i="2" s="1"/>
  <c r="N39" i="2"/>
  <c r="O39" i="2" s="1"/>
  <c r="N31" i="2"/>
  <c r="N32" i="2"/>
  <c r="N27" i="2"/>
  <c r="N28" i="2"/>
  <c r="N29" i="2"/>
  <c r="N30" i="2"/>
  <c r="N22" i="2"/>
  <c r="N23" i="2"/>
  <c r="N24" i="2"/>
  <c r="N25" i="2"/>
  <c r="N26" i="2"/>
  <c r="N21" i="2"/>
  <c r="N15" i="2"/>
  <c r="N16" i="2"/>
  <c r="N17" i="2"/>
  <c r="N18" i="2"/>
  <c r="N19" i="2"/>
  <c r="N20" i="2"/>
  <c r="N14" i="2"/>
  <c r="O51" i="2" l="1"/>
  <c r="L278" i="2"/>
  <c r="O75" i="2"/>
  <c r="O21" i="2"/>
  <c r="O31" i="2"/>
  <c r="O14" i="2"/>
  <c r="O40" i="2"/>
  <c r="O61" i="2"/>
  <c r="O70" i="2"/>
  <c r="O107" i="2"/>
  <c r="O114" i="2"/>
  <c r="O54" i="2"/>
  <c r="O78" i="2"/>
  <c r="O100" i="2"/>
  <c r="O174" i="2"/>
  <c r="O27" i="2"/>
  <c r="O93" i="2"/>
  <c r="O165" i="2"/>
  <c r="O156" i="2"/>
  <c r="O149" i="2"/>
  <c r="O142" i="2"/>
  <c r="O47" i="2"/>
  <c r="N278" i="2"/>
  <c r="O135" i="2"/>
  <c r="T17" i="1"/>
  <c r="T37" i="1"/>
  <c r="T41" i="1"/>
  <c r="T47" i="1"/>
  <c r="O12" i="1"/>
  <c r="O20" i="1"/>
  <c r="O28" i="1"/>
  <c r="O37" i="1"/>
  <c r="N14" i="1"/>
  <c r="N41" i="1"/>
  <c r="O41" i="1" s="1"/>
  <c r="G48" i="1"/>
  <c r="M31" i="1"/>
  <c r="O31" i="1" s="1"/>
  <c r="M41" i="1"/>
  <c r="E15" i="1"/>
  <c r="M15" i="1" s="1"/>
  <c r="T15" i="1" s="1"/>
  <c r="E46" i="1"/>
  <c r="M46" i="1" s="1"/>
  <c r="E47" i="1"/>
  <c r="M47" i="1" s="1"/>
  <c r="N47" i="1" s="1"/>
  <c r="E25" i="1"/>
  <c r="M25" i="1" s="1"/>
  <c r="E26" i="1"/>
  <c r="M26" i="1" s="1"/>
  <c r="T26" i="1" s="1"/>
  <c r="E27" i="1"/>
  <c r="M27" i="1" s="1"/>
  <c r="N27" i="1" s="1"/>
  <c r="E28" i="1"/>
  <c r="M28" i="1" s="1"/>
  <c r="T28" i="1" s="1"/>
  <c r="E29" i="1"/>
  <c r="M29" i="1" s="1"/>
  <c r="O29" i="1" s="1"/>
  <c r="E30" i="1"/>
  <c r="M30" i="1" s="1"/>
  <c r="T30" i="1" s="1"/>
  <c r="E31" i="1"/>
  <c r="E32" i="1"/>
  <c r="M32" i="1" s="1"/>
  <c r="N32" i="1" s="1"/>
  <c r="E33" i="1"/>
  <c r="M33" i="1" s="1"/>
  <c r="E34" i="1"/>
  <c r="M34" i="1" s="1"/>
  <c r="T34" i="1" s="1"/>
  <c r="E35" i="1"/>
  <c r="M35" i="1" s="1"/>
  <c r="T35" i="1" s="1"/>
  <c r="E36" i="1"/>
  <c r="M36" i="1" s="1"/>
  <c r="T36" i="1" s="1"/>
  <c r="E37" i="1"/>
  <c r="M37" i="1" s="1"/>
  <c r="E38" i="1"/>
  <c r="M38" i="1" s="1"/>
  <c r="T38" i="1" s="1"/>
  <c r="E39" i="1"/>
  <c r="M39" i="1" s="1"/>
  <c r="T39" i="1" s="1"/>
  <c r="E40" i="1"/>
  <c r="M40" i="1" s="1"/>
  <c r="T40" i="1" s="1"/>
  <c r="E41" i="1"/>
  <c r="E42" i="1"/>
  <c r="M42" i="1" s="1"/>
  <c r="T42" i="1" s="1"/>
  <c r="E43" i="1"/>
  <c r="M43" i="1" s="1"/>
  <c r="T43" i="1" s="1"/>
  <c r="E44" i="1"/>
  <c r="M44" i="1" s="1"/>
  <c r="N44" i="1" s="1"/>
  <c r="E45" i="1"/>
  <c r="M45" i="1" s="1"/>
  <c r="E21" i="1"/>
  <c r="M21" i="1" s="1"/>
  <c r="O21" i="1" s="1"/>
  <c r="E22" i="1"/>
  <c r="M22" i="1" s="1"/>
  <c r="T22" i="1" s="1"/>
  <c r="E23" i="1"/>
  <c r="M23" i="1" s="1"/>
  <c r="T23" i="1" s="1"/>
  <c r="E24" i="1"/>
  <c r="M24" i="1" s="1"/>
  <c r="T24" i="1" s="1"/>
  <c r="S48" i="1"/>
  <c r="Q48" i="1"/>
  <c r="K48" i="1"/>
  <c r="J48" i="1"/>
  <c r="I48" i="1"/>
  <c r="H48" i="1"/>
  <c r="F48" i="1"/>
  <c r="P34" i="1"/>
  <c r="P33" i="1"/>
  <c r="P32" i="1"/>
  <c r="P30" i="1"/>
  <c r="P29" i="1"/>
  <c r="T29" i="1" s="1"/>
  <c r="P28" i="1"/>
  <c r="P27" i="1"/>
  <c r="P26" i="1"/>
  <c r="P25" i="1"/>
  <c r="P24" i="1"/>
  <c r="P22" i="1"/>
  <c r="P21" i="1"/>
  <c r="P20" i="1"/>
  <c r="E20" i="1"/>
  <c r="M20" i="1" s="1"/>
  <c r="T20" i="1" s="1"/>
  <c r="P19" i="1"/>
  <c r="E19" i="1"/>
  <c r="M19" i="1" s="1"/>
  <c r="T19" i="1" s="1"/>
  <c r="P18" i="1"/>
  <c r="E18" i="1"/>
  <c r="M18" i="1" s="1"/>
  <c r="T18" i="1" s="1"/>
  <c r="P17" i="1"/>
  <c r="E17" i="1"/>
  <c r="M17" i="1" s="1"/>
  <c r="P16" i="1"/>
  <c r="E16" i="1"/>
  <c r="M16" i="1" s="1"/>
  <c r="N16" i="1" s="1"/>
  <c r="O16" i="1" s="1"/>
  <c r="P14" i="1"/>
  <c r="E14" i="1"/>
  <c r="M14" i="1" s="1"/>
  <c r="T14" i="1" s="1"/>
  <c r="P13" i="1"/>
  <c r="T13" i="1" s="1"/>
  <c r="E13" i="1"/>
  <c r="M13" i="1" s="1"/>
  <c r="O13" i="1" s="1"/>
  <c r="P12" i="1"/>
  <c r="E12" i="1"/>
  <c r="M12" i="1" s="1"/>
  <c r="T12" i="1" s="1"/>
  <c r="P11" i="1"/>
  <c r="E11" i="1"/>
  <c r="P10" i="1"/>
  <c r="E10" i="1"/>
  <c r="O278" i="2" l="1"/>
  <c r="N33" i="1"/>
  <c r="O33" i="1" s="1"/>
  <c r="T33" i="1"/>
  <c r="N25" i="1"/>
  <c r="O25" i="1" s="1"/>
  <c r="T25" i="1"/>
  <c r="T21" i="1"/>
  <c r="N40" i="1"/>
  <c r="O40" i="1" s="1"/>
  <c r="N24" i="1"/>
  <c r="O24" i="1" s="1"/>
  <c r="O36" i="1"/>
  <c r="O32" i="1"/>
  <c r="O27" i="1"/>
  <c r="O23" i="1"/>
  <c r="O19" i="1"/>
  <c r="O15" i="1"/>
  <c r="T46" i="1"/>
  <c r="T32" i="1"/>
  <c r="T16" i="1"/>
  <c r="N17" i="1"/>
  <c r="O17" i="1" s="1"/>
  <c r="O47" i="1"/>
  <c r="O39" i="1"/>
  <c r="O35" i="1"/>
  <c r="O30" i="1"/>
  <c r="O26" i="1"/>
  <c r="O22" i="1"/>
  <c r="O18" i="1"/>
  <c r="O14" i="1"/>
  <c r="T44" i="1"/>
  <c r="T31" i="1"/>
  <c r="T27" i="1"/>
  <c r="P48" i="1"/>
  <c r="O42" i="1"/>
  <c r="O38" i="1"/>
  <c r="O34" i="1"/>
  <c r="T45" i="1"/>
  <c r="O43" i="1"/>
  <c r="M11" i="1"/>
  <c r="E48" i="1"/>
  <c r="M10" i="1"/>
  <c r="O10" i="1" s="1"/>
  <c r="O48" i="1" l="1"/>
  <c r="T11" i="1"/>
  <c r="O11" i="1"/>
  <c r="N48" i="1"/>
  <c r="M48" i="1"/>
  <c r="T10" i="1"/>
  <c r="T48" i="1" l="1"/>
</calcChain>
</file>

<file path=xl/sharedStrings.xml><?xml version="1.0" encoding="utf-8"?>
<sst xmlns="http://schemas.openxmlformats.org/spreadsheetml/2006/main" count="1140" uniqueCount="114">
  <si>
    <t>ВИРОБНИЧА ПРОГРАМА</t>
  </si>
  <si>
    <t>№ пп</t>
  </si>
  <si>
    <t>Назва сортименту</t>
  </si>
  <si>
    <t>Порода</t>
  </si>
  <si>
    <t>Очікувані залишки лісопродукції на 01.02.2018 року</t>
  </si>
  <si>
    <t>Надходження ресурсів (м3)</t>
  </si>
  <si>
    <t>Використання  (м3)</t>
  </si>
  <si>
    <t>Всього (м3)</t>
  </si>
  <si>
    <t>в тому числі</t>
  </si>
  <si>
    <t>На власні потреби</t>
  </si>
  <si>
    <t>Згідно колективних договорів та заб.соц.сфери</t>
  </si>
  <si>
    <t>На власну переробку</t>
  </si>
  <si>
    <t>На експорт</t>
  </si>
  <si>
    <t>резерв (20% від заготівлі)</t>
  </si>
  <si>
    <t>Виставлено а торги</t>
  </si>
  <si>
    <t>Продано на торгах</t>
  </si>
  <si>
    <t>РГК</t>
  </si>
  <si>
    <t>РПЗЛГ</t>
  </si>
  <si>
    <t>ВСЬОГО</t>
  </si>
  <si>
    <t>В тому числі</t>
  </si>
  <si>
    <t>залишок</t>
  </si>
  <si>
    <t>на загальний аукціон (30 %)</t>
  </si>
  <si>
    <t>на додаткові аукціон (70%)</t>
  </si>
  <si>
    <t>на загальний аукціон</t>
  </si>
  <si>
    <t>на електронні аукціон</t>
  </si>
  <si>
    <t>на спеціальний аукціон</t>
  </si>
  <si>
    <t>A</t>
  </si>
  <si>
    <t>ялина</t>
  </si>
  <si>
    <t>ялиця</t>
  </si>
  <si>
    <t>дуб</t>
  </si>
  <si>
    <t>бук</t>
  </si>
  <si>
    <t>ясен</t>
  </si>
  <si>
    <t>м/л</t>
  </si>
  <si>
    <t>т/л</t>
  </si>
  <si>
    <t>B</t>
  </si>
  <si>
    <t>C</t>
  </si>
  <si>
    <t>D</t>
  </si>
  <si>
    <t>Деревина дров`яна для промислового використання</t>
  </si>
  <si>
    <t>хв.</t>
  </si>
  <si>
    <t>Деревина дров`яна для непромислового використання</t>
  </si>
  <si>
    <t>Всього лісопродукції</t>
  </si>
  <si>
    <t>Директор___________</t>
  </si>
  <si>
    <t>гол.економіст_________</t>
  </si>
  <si>
    <t>Директору ТБ "Закарпатська універсальна товарна-сировинна біржа"</t>
  </si>
  <si>
    <t>Петришин Н.Б.</t>
  </si>
  <si>
    <t>Заявка</t>
  </si>
  <si>
    <t xml:space="preserve">на продаж товару </t>
  </si>
  <si>
    <t>м.Ужгород</t>
  </si>
  <si>
    <t>____________2019 р.</t>
  </si>
  <si>
    <t>№ лоту</t>
  </si>
  <si>
    <t>Підлот</t>
  </si>
  <si>
    <t>Технічна комірка (не заповняти і не видаляти)</t>
  </si>
  <si>
    <t>Відповідність ГОСТ</t>
  </si>
  <si>
    <t>Характеристика лота</t>
  </si>
  <si>
    <t>Об'єм  підлоту (куб.м)</t>
  </si>
  <si>
    <t>Загальний об'єм лоту (куб.м)</t>
  </si>
  <si>
    <t>Вартість в т.ч. ПДВ (грн)</t>
  </si>
  <si>
    <t>Продукція</t>
  </si>
  <si>
    <t>Ґатунок</t>
  </si>
  <si>
    <t>Діаметр серединний ( см )</t>
  </si>
  <si>
    <t>Довжина
( м )</t>
  </si>
  <si>
    <t>Склад</t>
  </si>
  <si>
    <t>Початкова
за  м куб.</t>
  </si>
  <si>
    <t>Початкова за підлот</t>
  </si>
  <si>
    <t>Загальна за лот в цілому</t>
  </si>
  <si>
    <t>Всього</t>
  </si>
  <si>
    <t>Умови поставки:</t>
  </si>
  <si>
    <t>Місцезнаходження товару</t>
  </si>
  <si>
    <t>Строки поставки (передачі)</t>
  </si>
  <si>
    <t>1 квартал 2019р</t>
  </si>
  <si>
    <t>Порядок і форма оплати</t>
  </si>
  <si>
    <t>Попередня оплата</t>
  </si>
  <si>
    <t>Термін оплати</t>
  </si>
  <si>
    <t>Протягом 3 днів з моменту виставлення рахунку</t>
  </si>
  <si>
    <t>Зобов'язуємось додержуватись Регламенту аукціонних торгів та забезпечити присутність свого представника на аукціоних торгах.</t>
  </si>
  <si>
    <t>Підпис Замовника-Продавця</t>
  </si>
  <si>
    <t>(посада)</t>
  </si>
  <si>
    <t>(підпис)</t>
  </si>
  <si>
    <t>(прізвище, ініціали)</t>
  </si>
  <si>
    <t>м.п.</t>
  </si>
  <si>
    <t>Зареєстровано</t>
  </si>
  <si>
    <t>"_______________20__р."</t>
  </si>
  <si>
    <t>Директор ЗУТСБ</t>
  </si>
  <si>
    <t>Клас якості (A,B,C,D,) або деревина дров`яна для примислового використання</t>
  </si>
  <si>
    <t>клен</t>
  </si>
  <si>
    <t>стовпець 4,5 * для особистого користування</t>
  </si>
  <si>
    <t>ДП "Великобичківське ЛМГ", в особі директора Сойма Ю. М., що діє на підставі Статуту, відповідно до Угоди на організацію та проведення аукціонних торгів з продажу ресурсів необробленої деревини,  просить організувати та провести аукціонні торги з продажу наступного товару (лісопродукція заготівлі 1 кварталу 2019 року):</t>
  </si>
  <si>
    <r>
      <t xml:space="preserve">на І квартал 2019 року  по круглому лісу по ДП “Великобичківське ЛМГ" </t>
    </r>
    <r>
      <rPr>
        <b/>
        <sz val="10"/>
        <rFont val="Arial Cyr"/>
        <charset val="204"/>
      </rPr>
      <t>( м3 )</t>
    </r>
  </si>
  <si>
    <t xml:space="preserve"> </t>
  </si>
  <si>
    <t>А</t>
  </si>
  <si>
    <t>15-19 см</t>
  </si>
  <si>
    <t>Верхній</t>
  </si>
  <si>
    <t>20-24 см</t>
  </si>
  <si>
    <t>25-29 см</t>
  </si>
  <si>
    <t>30-34 см</t>
  </si>
  <si>
    <t>35-39 см</t>
  </si>
  <si>
    <t>40-49 см</t>
  </si>
  <si>
    <t>50-59 см</t>
  </si>
  <si>
    <t>60 см і більше</t>
  </si>
  <si>
    <t>В</t>
  </si>
  <si>
    <t>С</t>
  </si>
  <si>
    <t>10-14 см</t>
  </si>
  <si>
    <t>61 см і більше</t>
  </si>
  <si>
    <t>40 - 49 см</t>
  </si>
  <si>
    <t>50 - 59 см</t>
  </si>
  <si>
    <t>35 - 39 см</t>
  </si>
  <si>
    <t>25 - 29 см</t>
  </si>
  <si>
    <t>30 - 34 см</t>
  </si>
  <si>
    <t>20 - 24 см</t>
  </si>
  <si>
    <t>3-6</t>
  </si>
  <si>
    <t>2-6</t>
  </si>
  <si>
    <t>Деревина дровяна для промислового використання</t>
  </si>
  <si>
    <t>Бук</t>
  </si>
  <si>
    <t>ДП "Великобичківське ЛМГ"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</si>
</sst>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Narrow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16" fillId="0" borderId="0"/>
  </cellStyleXfs>
  <cellXfs count="163">
    <xf numFmtId="0" fontId="0" fillId="0" borderId="0" xfId="0"/>
    <xf numFmtId="0" fontId="2" fillId="2" borderId="0" xfId="1" applyFill="1"/>
    <xf numFmtId="0" fontId="2" fillId="0" borderId="0" xfId="1"/>
    <xf numFmtId="0" fontId="2" fillId="0" borderId="0" xfId="1" applyFont="1"/>
    <xf numFmtId="0" fontId="8" fillId="0" borderId="13" xfId="3" applyBorder="1" applyAlignment="1">
      <alignment vertical="center" wrapText="1"/>
    </xf>
    <xf numFmtId="0" fontId="9" fillId="0" borderId="19" xfId="3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2" fontId="8" fillId="0" borderId="26" xfId="1" applyNumberFormat="1" applyFont="1" applyBorder="1" applyAlignment="1">
      <alignment horizontal="center" vertical="center" wrapText="1"/>
    </xf>
    <xf numFmtId="2" fontId="8" fillId="0" borderId="27" xfId="1" applyNumberFormat="1" applyFont="1" applyBorder="1" applyAlignment="1">
      <alignment horizontal="center" vertical="center" wrapText="1"/>
    </xf>
    <xf numFmtId="1" fontId="11" fillId="3" borderId="28" xfId="1" applyNumberFormat="1" applyFont="1" applyFill="1" applyBorder="1" applyAlignment="1">
      <alignment horizontal="center" vertical="center"/>
    </xf>
    <xf numFmtId="1" fontId="11" fillId="0" borderId="29" xfId="1" applyNumberFormat="1" applyFont="1" applyBorder="1" applyAlignment="1">
      <alignment horizontal="center" vertical="center"/>
    </xf>
    <xf numFmtId="1" fontId="11" fillId="4" borderId="28" xfId="1" applyNumberFormat="1" applyFont="1" applyFill="1" applyBorder="1" applyAlignment="1">
      <alignment horizontal="center" vertical="center"/>
    </xf>
    <xf numFmtId="1" fontId="11" fillId="0" borderId="29" xfId="1" applyNumberFormat="1" applyFont="1" applyFill="1" applyBorder="1" applyAlignment="1">
      <alignment horizontal="center" vertical="center"/>
    </xf>
    <xf numFmtId="1" fontId="11" fillId="4" borderId="31" xfId="1" applyNumberFormat="1" applyFont="1" applyFill="1" applyBorder="1" applyAlignment="1">
      <alignment horizontal="center" vertical="center"/>
    </xf>
    <xf numFmtId="2" fontId="8" fillId="0" borderId="33" xfId="1" applyNumberFormat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/>
    </xf>
    <xf numFmtId="2" fontId="8" fillId="0" borderId="35" xfId="1" applyNumberFormat="1" applyFont="1" applyBorder="1" applyAlignment="1">
      <alignment horizontal="center" vertical="center" wrapText="1"/>
    </xf>
    <xf numFmtId="2" fontId="8" fillId="0" borderId="37" xfId="1" applyNumberFormat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1" fontId="11" fillId="0" borderId="29" xfId="1" applyNumberFormat="1" applyFont="1" applyBorder="1" applyAlignment="1">
      <alignment horizontal="center"/>
    </xf>
    <xf numFmtId="1" fontId="11" fillId="0" borderId="10" xfId="1" applyNumberFormat="1" applyFont="1" applyBorder="1" applyAlignment="1">
      <alignment horizontal="center" vertical="center"/>
    </xf>
    <xf numFmtId="1" fontId="11" fillId="3" borderId="7" xfId="1" applyNumberFormat="1" applyFont="1" applyFill="1" applyBorder="1" applyAlignment="1">
      <alignment horizontal="center" vertical="center"/>
    </xf>
    <xf numFmtId="1" fontId="11" fillId="0" borderId="7" xfId="1" applyNumberFormat="1" applyFont="1" applyFill="1" applyBorder="1" applyAlignment="1">
      <alignment horizontal="center" vertical="center"/>
    </xf>
    <xf numFmtId="2" fontId="8" fillId="0" borderId="38" xfId="1" applyNumberFormat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1" fontId="11" fillId="3" borderId="9" xfId="1" applyNumberFormat="1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0" fontId="11" fillId="0" borderId="41" xfId="1" applyFont="1" applyBorder="1"/>
    <xf numFmtId="1" fontId="14" fillId="3" borderId="41" xfId="1" applyNumberFormat="1" applyFont="1" applyFill="1" applyBorder="1" applyAlignment="1">
      <alignment horizontal="center" vertical="center"/>
    </xf>
    <xf numFmtId="1" fontId="14" fillId="4" borderId="41" xfId="1" applyNumberFormat="1" applyFont="1" applyFill="1" applyBorder="1" applyAlignment="1">
      <alignment horizontal="center" vertical="center"/>
    </xf>
    <xf numFmtId="1" fontId="14" fillId="4" borderId="42" xfId="1" applyNumberFormat="1" applyFont="1" applyFill="1" applyBorder="1" applyAlignment="1">
      <alignment horizontal="center" vertical="center"/>
    </xf>
    <xf numFmtId="0" fontId="15" fillId="0" borderId="0" xfId="1" applyFont="1" applyAlignment="1"/>
    <xf numFmtId="0" fontId="16" fillId="0" borderId="0" xfId="4"/>
    <xf numFmtId="0" fontId="18" fillId="0" borderId="0" xfId="4" applyFont="1"/>
    <xf numFmtId="0" fontId="18" fillId="0" borderId="0" xfId="4" applyFont="1" applyAlignment="1">
      <alignment horizontal="left"/>
    </xf>
    <xf numFmtId="0" fontId="1" fillId="5" borderId="7" xfId="4" applyFont="1" applyFill="1" applyBorder="1" applyAlignment="1">
      <alignment horizontal="center" vertical="center" wrapText="1"/>
    </xf>
    <xf numFmtId="0" fontId="22" fillId="5" borderId="7" xfId="4" applyFont="1" applyFill="1" applyBorder="1" applyAlignment="1" applyProtection="1">
      <alignment horizontal="center" vertical="center" wrapText="1"/>
    </xf>
    <xf numFmtId="0" fontId="1" fillId="5" borderId="7" xfId="4" applyFont="1" applyFill="1" applyBorder="1" applyAlignment="1">
      <alignment horizontal="center"/>
    </xf>
    <xf numFmtId="0" fontId="23" fillId="0" borderId="43" xfId="4" applyFont="1" applyBorder="1" applyAlignment="1">
      <alignment horizontal="center" vertical="center" wrapText="1"/>
    </xf>
    <xf numFmtId="1" fontId="24" fillId="6" borderId="44" xfId="4" applyNumberFormat="1" applyFont="1" applyFill="1" applyBorder="1" applyAlignment="1">
      <alignment horizontal="center" vertical="center" wrapText="1"/>
    </xf>
    <xf numFmtId="0" fontId="18" fillId="0" borderId="0" xfId="4" applyFont="1" applyFill="1" applyBorder="1" applyAlignment="1"/>
    <xf numFmtId="0" fontId="25" fillId="0" borderId="0" xfId="4" applyFont="1"/>
    <xf numFmtId="0" fontId="9" fillId="0" borderId="30" xfId="4" applyFont="1" applyBorder="1" applyAlignment="1">
      <alignment horizontal="center"/>
    </xf>
    <xf numFmtId="0" fontId="16" fillId="0" borderId="30" xfId="4" applyBorder="1"/>
    <xf numFmtId="0" fontId="9" fillId="0" borderId="0" xfId="4" applyFont="1" applyBorder="1" applyAlignment="1">
      <alignment horizontal="center"/>
    </xf>
    <xf numFmtId="0" fontId="16" fillId="0" borderId="0" xfId="4" applyAlignment="1">
      <alignment horizontal="center"/>
    </xf>
    <xf numFmtId="0" fontId="16" fillId="0" borderId="0" xfId="4" applyBorder="1" applyAlignment="1">
      <alignment horizontal="center"/>
    </xf>
    <xf numFmtId="0" fontId="16" fillId="0" borderId="0" xfId="4" applyAlignment="1"/>
    <xf numFmtId="0" fontId="1" fillId="5" borderId="7" xfId="4" applyFont="1" applyFill="1" applyBorder="1" applyAlignment="1">
      <alignment horizontal="center" vertical="center"/>
    </xf>
    <xf numFmtId="0" fontId="20" fillId="7" borderId="9" xfId="4" applyFont="1" applyFill="1" applyBorder="1" applyAlignment="1">
      <alignment horizontal="center" vertical="center"/>
    </xf>
    <xf numFmtId="0" fontId="1" fillId="7" borderId="7" xfId="4" applyFont="1" applyFill="1" applyBorder="1" applyAlignment="1">
      <alignment horizontal="center" vertical="center" wrapText="1"/>
    </xf>
    <xf numFmtId="0" fontId="1" fillId="7" borderId="7" xfId="4" applyFont="1" applyFill="1" applyBorder="1" applyAlignment="1">
      <alignment horizontal="center"/>
    </xf>
    <xf numFmtId="0" fontId="10" fillId="0" borderId="45" xfId="1" applyFont="1" applyBorder="1" applyAlignment="1">
      <alignment horizontal="center" vertical="center" wrapText="1"/>
    </xf>
    <xf numFmtId="1" fontId="14" fillId="3" borderId="28" xfId="1" applyNumberFormat="1" applyFont="1" applyFill="1" applyBorder="1" applyAlignment="1">
      <alignment horizontal="center" vertical="center"/>
    </xf>
    <xf numFmtId="1" fontId="14" fillId="0" borderId="28" xfId="1" applyNumberFormat="1" applyFont="1" applyBorder="1" applyAlignment="1">
      <alignment horizontal="center" vertical="center"/>
    </xf>
    <xf numFmtId="1" fontId="14" fillId="0" borderId="29" xfId="1" applyNumberFormat="1" applyFont="1" applyBorder="1" applyAlignment="1">
      <alignment horizontal="center" vertical="center"/>
    </xf>
    <xf numFmtId="1" fontId="14" fillId="4" borderId="2" xfId="1" applyNumberFormat="1" applyFont="1" applyFill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/>
    </xf>
    <xf numFmtId="1" fontId="14" fillId="0" borderId="7" xfId="1" applyNumberFormat="1" applyFont="1" applyBorder="1" applyAlignment="1">
      <alignment horizontal="center" vertical="center"/>
    </xf>
    <xf numFmtId="1" fontId="14" fillId="0" borderId="7" xfId="1" applyNumberFormat="1" applyFont="1" applyBorder="1" applyAlignment="1">
      <alignment horizontal="center"/>
    </xf>
    <xf numFmtId="1" fontId="14" fillId="0" borderId="29" xfId="1" applyNumberFormat="1" applyFont="1" applyBorder="1" applyAlignment="1">
      <alignment horizontal="center"/>
    </xf>
    <xf numFmtId="1" fontId="14" fillId="0" borderId="9" xfId="1" applyNumberFormat="1" applyFont="1" applyBorder="1" applyAlignment="1">
      <alignment horizontal="center" vertical="center"/>
    </xf>
    <xf numFmtId="1" fontId="5" fillId="0" borderId="27" xfId="1" applyNumberFormat="1" applyFont="1" applyBorder="1"/>
    <xf numFmtId="1" fontId="5" fillId="0" borderId="30" xfId="1" applyNumberFormat="1" applyFont="1" applyBorder="1"/>
    <xf numFmtId="0" fontId="18" fillId="0" borderId="0" xfId="4" applyFont="1" applyAlignment="1">
      <alignment horizontal="center" vertical="center"/>
    </xf>
    <xf numFmtId="0" fontId="16" fillId="0" borderId="0" xfId="4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1" fontId="28" fillId="8" borderId="7" xfId="0" applyNumberFormat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2" fontId="0" fillId="8" borderId="7" xfId="0" applyNumberFormat="1" applyFill="1" applyBorder="1" applyAlignment="1">
      <alignment horizontal="center" vertical="center"/>
    </xf>
    <xf numFmtId="49" fontId="0" fillId="8" borderId="7" xfId="0" applyNumberFormat="1" applyFill="1" applyBorder="1" applyAlignment="1">
      <alignment horizontal="center" vertical="center"/>
    </xf>
    <xf numFmtId="1" fontId="0" fillId="8" borderId="7" xfId="0" applyNumberFormat="1" applyFill="1" applyBorder="1" applyAlignment="1">
      <alignment horizontal="center" vertical="center"/>
    </xf>
    <xf numFmtId="2" fontId="0" fillId="8" borderId="7" xfId="0" applyNumberFormat="1" applyFill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  <xf numFmtId="0" fontId="0" fillId="8" borderId="0" xfId="0" applyFill="1"/>
    <xf numFmtId="1" fontId="0" fillId="8" borderId="9" xfId="0" applyNumberFormat="1" applyFill="1" applyBorder="1" applyAlignment="1">
      <alignment horizontal="center" vertical="center"/>
    </xf>
    <xf numFmtId="1" fontId="0" fillId="8" borderId="28" xfId="0" applyNumberFormat="1" applyFill="1" applyBorder="1" applyAlignment="1">
      <alignment horizontal="center" vertical="center"/>
    </xf>
    <xf numFmtId="0" fontId="16" fillId="8" borderId="0" xfId="4" applyFill="1"/>
    <xf numFmtId="0" fontId="0" fillId="8" borderId="7" xfId="0" applyFill="1" applyBorder="1" applyAlignment="1">
      <alignment horizontal="center" vertical="center"/>
    </xf>
    <xf numFmtId="2" fontId="19" fillId="8" borderId="7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9" fontId="6" fillId="0" borderId="17" xfId="1" applyNumberFormat="1" applyFont="1" applyFill="1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11" xfId="3" applyBorder="1" applyAlignment="1">
      <alignment horizontal="center" vertical="center" wrapText="1"/>
    </xf>
    <xf numFmtId="0" fontId="8" fillId="0" borderId="12" xfId="3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26" fillId="0" borderId="25" xfId="1" applyFont="1" applyBorder="1" applyAlignment="1">
      <alignment horizontal="center" vertical="center" wrapText="1"/>
    </xf>
    <xf numFmtId="0" fontId="26" fillId="0" borderId="32" xfId="1" applyFont="1" applyBorder="1" applyAlignment="1">
      <alignment horizontal="center" vertical="center" wrapText="1"/>
    </xf>
    <xf numFmtId="0" fontId="26" fillId="0" borderId="36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2" fontId="0" fillId="8" borderId="8" xfId="0" applyNumberFormat="1" applyFill="1" applyBorder="1" applyAlignment="1">
      <alignment horizontal="center" vertical="center"/>
    </xf>
    <xf numFmtId="2" fontId="0" fillId="8" borderId="28" xfId="0" applyNumberFormat="1" applyFill="1" applyBorder="1" applyAlignment="1">
      <alignment horizontal="center" vertical="center"/>
    </xf>
    <xf numFmtId="0" fontId="1" fillId="5" borderId="7" xfId="4" applyFont="1" applyFill="1" applyBorder="1" applyAlignment="1">
      <alignment horizontal="center" vertical="center"/>
    </xf>
    <xf numFmtId="0" fontId="19" fillId="5" borderId="9" xfId="4" applyFont="1" applyFill="1" applyBorder="1" applyAlignment="1">
      <alignment horizontal="center" vertical="center" wrapText="1"/>
    </xf>
    <xf numFmtId="0" fontId="19" fillId="5" borderId="28" xfId="4" applyFont="1" applyFill="1" applyBorder="1" applyAlignment="1">
      <alignment horizontal="center" vertical="center" wrapText="1"/>
    </xf>
    <xf numFmtId="0" fontId="20" fillId="7" borderId="10" xfId="4" applyFont="1" applyFill="1" applyBorder="1" applyAlignment="1">
      <alignment horizontal="center" vertical="center"/>
    </xf>
    <xf numFmtId="0" fontId="20" fillId="7" borderId="12" xfId="4" applyFont="1" applyFill="1" applyBorder="1" applyAlignment="1">
      <alignment horizontal="center" vertical="center"/>
    </xf>
    <xf numFmtId="0" fontId="17" fillId="0" borderId="10" xfId="4" applyFont="1" applyBorder="1" applyAlignment="1">
      <alignment horizontal="left" vertical="center"/>
    </xf>
    <xf numFmtId="0" fontId="17" fillId="0" borderId="12" xfId="4" applyFont="1" applyBorder="1" applyAlignment="1">
      <alignment horizontal="left" vertical="center"/>
    </xf>
    <xf numFmtId="0" fontId="18" fillId="0" borderId="10" xfId="4" applyFont="1" applyBorder="1" applyAlignment="1">
      <alignment horizontal="left" vertical="center"/>
    </xf>
    <xf numFmtId="0" fontId="18" fillId="0" borderId="11" xfId="4" applyFont="1" applyBorder="1" applyAlignment="1">
      <alignment horizontal="left" vertical="center"/>
    </xf>
    <xf numFmtId="0" fontId="18" fillId="0" borderId="12" xfId="4" applyFont="1" applyBorder="1" applyAlignment="1">
      <alignment horizontal="left" vertical="center"/>
    </xf>
    <xf numFmtId="0" fontId="17" fillId="0" borderId="0" xfId="4" applyFont="1" applyAlignment="1">
      <alignment horizontal="left" vertical="center" wrapText="1"/>
    </xf>
    <xf numFmtId="0" fontId="17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0" fontId="18" fillId="0" borderId="0" xfId="4" applyFont="1" applyAlignment="1">
      <alignment horizontal="left" vertical="top" wrapText="1"/>
    </xf>
    <xf numFmtId="0" fontId="20" fillId="5" borderId="7" xfId="4" applyFont="1" applyFill="1" applyBorder="1" applyAlignment="1">
      <alignment horizontal="center" vertical="center"/>
    </xf>
    <xf numFmtId="1" fontId="21" fillId="5" borderId="7" xfId="4" applyNumberFormat="1" applyFont="1" applyFill="1" applyBorder="1" applyAlignment="1">
      <alignment horizontal="center" vertical="center" wrapText="1"/>
    </xf>
    <xf numFmtId="0" fontId="21" fillId="5" borderId="7" xfId="4" applyFont="1" applyFill="1" applyBorder="1" applyAlignment="1">
      <alignment horizontal="center" vertical="center"/>
    </xf>
    <xf numFmtId="0" fontId="17" fillId="0" borderId="0" xfId="4" applyFont="1" applyBorder="1" applyAlignment="1">
      <alignment horizontal="left"/>
    </xf>
    <xf numFmtId="0" fontId="27" fillId="7" borderId="0" xfId="4" applyFont="1" applyFill="1" applyAlignment="1">
      <alignment horizontal="center"/>
    </xf>
    <xf numFmtId="0" fontId="18" fillId="0" borderId="10" xfId="4" applyFont="1" applyBorder="1" applyAlignment="1">
      <alignment horizontal="left" vertical="center" wrapText="1"/>
    </xf>
    <xf numFmtId="0" fontId="18" fillId="0" borderId="11" xfId="4" applyFont="1" applyBorder="1" applyAlignment="1">
      <alignment horizontal="left" vertical="center" wrapText="1"/>
    </xf>
    <xf numFmtId="0" fontId="18" fillId="0" borderId="12" xfId="4" applyFont="1" applyBorder="1" applyAlignment="1">
      <alignment horizontal="left" vertical="center" wrapText="1"/>
    </xf>
    <xf numFmtId="0" fontId="18" fillId="0" borderId="0" xfId="4" applyFont="1" applyAlignment="1">
      <alignment horizontal="left" vertical="center" wrapText="1"/>
    </xf>
    <xf numFmtId="0" fontId="9" fillId="0" borderId="30" xfId="4" applyFont="1" applyBorder="1" applyAlignment="1">
      <alignment horizontal="center"/>
    </xf>
    <xf numFmtId="0" fontId="16" fillId="0" borderId="15" xfId="4" applyBorder="1" applyAlignment="1">
      <alignment horizontal="center"/>
    </xf>
    <xf numFmtId="1" fontId="0" fillId="8" borderId="9" xfId="0" applyNumberFormat="1" applyFill="1" applyBorder="1" applyAlignment="1">
      <alignment vertical="center"/>
    </xf>
    <xf numFmtId="2" fontId="0" fillId="8" borderId="7" xfId="0" applyNumberFormat="1" applyFill="1" applyBorder="1" applyAlignment="1">
      <alignment vertical="center"/>
    </xf>
    <xf numFmtId="2" fontId="0" fillId="8" borderId="9" xfId="0" applyNumberFormat="1" applyFill="1" applyBorder="1" applyAlignment="1">
      <alignment vertical="center"/>
    </xf>
    <xf numFmtId="1" fontId="0" fillId="8" borderId="8" xfId="0" applyNumberFormat="1" applyFill="1" applyBorder="1" applyAlignment="1">
      <alignment vertical="center"/>
    </xf>
    <xf numFmtId="2" fontId="0" fillId="8" borderId="8" xfId="0" applyNumberFormat="1" applyFill="1" applyBorder="1" applyAlignment="1">
      <alignment vertical="center"/>
    </xf>
    <xf numFmtId="1" fontId="0" fillId="8" borderId="28" xfId="0" applyNumberFormat="1" applyFill="1" applyBorder="1" applyAlignment="1">
      <alignment vertical="center"/>
    </xf>
    <xf numFmtId="2" fontId="0" fillId="8" borderId="28" xfId="0" applyNumberForma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28" xfId="0" applyFill="1" applyBorder="1" applyAlignment="1">
      <alignment vertic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Ф-1 кл П-07-ЛГ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52"/>
  <sheetViews>
    <sheetView showZeros="0" topLeftCell="A15" zoomScale="75" zoomScaleSheetLayoutView="100" workbookViewId="0">
      <selection activeCell="F42" sqref="F42:J46"/>
    </sheetView>
  </sheetViews>
  <sheetFormatPr defaultColWidth="10.42578125" defaultRowHeight="12.75" x14ac:dyDescent="0.2"/>
  <cols>
    <col min="1" max="1" width="3.140625" style="2" customWidth="1"/>
    <col min="2" max="2" width="42.85546875" style="2" customWidth="1"/>
    <col min="3" max="3" width="6.85546875" style="2" customWidth="1"/>
    <col min="4" max="4" width="10.42578125" style="2" hidden="1" customWidth="1"/>
    <col min="5" max="5" width="8.28515625" style="2" customWidth="1"/>
    <col min="6" max="6" width="10.5703125" style="2" customWidth="1"/>
    <col min="7" max="7" width="10.140625" style="2" customWidth="1"/>
    <col min="8" max="8" width="8.7109375" style="2" customWidth="1"/>
    <col min="9" max="9" width="12.140625" style="2" customWidth="1"/>
    <col min="10" max="10" width="8.85546875" style="2" customWidth="1"/>
    <col min="11" max="11" width="7.42578125" style="2" customWidth="1"/>
    <col min="12" max="12" width="9.28515625" style="2" hidden="1" customWidth="1"/>
    <col min="13" max="13" width="10" style="2" customWidth="1"/>
    <col min="14" max="15" width="13.28515625" style="2" customWidth="1"/>
    <col min="16" max="16" width="9.5703125" style="2" customWidth="1"/>
    <col min="17" max="17" width="14.42578125" style="2" customWidth="1"/>
    <col min="18" max="18" width="14" style="2" customWidth="1"/>
    <col min="19" max="19" width="13.7109375" style="2" customWidth="1"/>
    <col min="20" max="20" width="8.42578125" style="2" customWidth="1"/>
    <col min="21" max="256" width="10.42578125" style="2"/>
    <col min="257" max="257" width="3.140625" style="2" customWidth="1"/>
    <col min="258" max="258" width="3.5703125" style="2" customWidth="1"/>
    <col min="259" max="259" width="27.140625" style="2" customWidth="1"/>
    <col min="260" max="260" width="6.85546875" style="2" customWidth="1"/>
    <col min="261" max="261" width="8.85546875" style="2" customWidth="1"/>
    <col min="262" max="262" width="7.5703125" style="2" customWidth="1"/>
    <col min="263" max="263" width="7" style="2" customWidth="1"/>
    <col min="264" max="264" width="7.28515625" style="2" customWidth="1"/>
    <col min="265" max="265" width="8.7109375" style="2" customWidth="1"/>
    <col min="266" max="266" width="12.140625" style="2" customWidth="1"/>
    <col min="267" max="267" width="8.85546875" style="2" customWidth="1"/>
    <col min="268" max="268" width="7.42578125" style="2" customWidth="1"/>
    <col min="269" max="269" width="0" style="2" hidden="1" customWidth="1"/>
    <col min="270" max="274" width="13.28515625" style="2" customWidth="1"/>
    <col min="275" max="275" width="8.5703125" style="2" customWidth="1"/>
    <col min="276" max="276" width="8.42578125" style="2" customWidth="1"/>
    <col min="277" max="512" width="10.42578125" style="2"/>
    <col min="513" max="513" width="3.140625" style="2" customWidth="1"/>
    <col min="514" max="514" width="3.5703125" style="2" customWidth="1"/>
    <col min="515" max="515" width="27.140625" style="2" customWidth="1"/>
    <col min="516" max="516" width="6.85546875" style="2" customWidth="1"/>
    <col min="517" max="517" width="8.85546875" style="2" customWidth="1"/>
    <col min="518" max="518" width="7.5703125" style="2" customWidth="1"/>
    <col min="519" max="519" width="7" style="2" customWidth="1"/>
    <col min="520" max="520" width="7.28515625" style="2" customWidth="1"/>
    <col min="521" max="521" width="8.7109375" style="2" customWidth="1"/>
    <col min="522" max="522" width="12.140625" style="2" customWidth="1"/>
    <col min="523" max="523" width="8.85546875" style="2" customWidth="1"/>
    <col min="524" max="524" width="7.42578125" style="2" customWidth="1"/>
    <col min="525" max="525" width="0" style="2" hidden="1" customWidth="1"/>
    <col min="526" max="530" width="13.28515625" style="2" customWidth="1"/>
    <col min="531" max="531" width="8.5703125" style="2" customWidth="1"/>
    <col min="532" max="532" width="8.42578125" style="2" customWidth="1"/>
    <col min="533" max="768" width="10.42578125" style="2"/>
    <col min="769" max="769" width="3.140625" style="2" customWidth="1"/>
    <col min="770" max="770" width="3.5703125" style="2" customWidth="1"/>
    <col min="771" max="771" width="27.140625" style="2" customWidth="1"/>
    <col min="772" max="772" width="6.85546875" style="2" customWidth="1"/>
    <col min="773" max="773" width="8.85546875" style="2" customWidth="1"/>
    <col min="774" max="774" width="7.5703125" style="2" customWidth="1"/>
    <col min="775" max="775" width="7" style="2" customWidth="1"/>
    <col min="776" max="776" width="7.28515625" style="2" customWidth="1"/>
    <col min="777" max="777" width="8.7109375" style="2" customWidth="1"/>
    <col min="778" max="778" width="12.140625" style="2" customWidth="1"/>
    <col min="779" max="779" width="8.85546875" style="2" customWidth="1"/>
    <col min="780" max="780" width="7.42578125" style="2" customWidth="1"/>
    <col min="781" max="781" width="0" style="2" hidden="1" customWidth="1"/>
    <col min="782" max="786" width="13.28515625" style="2" customWidth="1"/>
    <col min="787" max="787" width="8.5703125" style="2" customWidth="1"/>
    <col min="788" max="788" width="8.42578125" style="2" customWidth="1"/>
    <col min="789" max="1024" width="10.42578125" style="2"/>
    <col min="1025" max="1025" width="3.140625" style="2" customWidth="1"/>
    <col min="1026" max="1026" width="3.5703125" style="2" customWidth="1"/>
    <col min="1027" max="1027" width="27.140625" style="2" customWidth="1"/>
    <col min="1028" max="1028" width="6.85546875" style="2" customWidth="1"/>
    <col min="1029" max="1029" width="8.85546875" style="2" customWidth="1"/>
    <col min="1030" max="1030" width="7.5703125" style="2" customWidth="1"/>
    <col min="1031" max="1031" width="7" style="2" customWidth="1"/>
    <col min="1032" max="1032" width="7.28515625" style="2" customWidth="1"/>
    <col min="1033" max="1033" width="8.7109375" style="2" customWidth="1"/>
    <col min="1034" max="1034" width="12.140625" style="2" customWidth="1"/>
    <col min="1035" max="1035" width="8.85546875" style="2" customWidth="1"/>
    <col min="1036" max="1036" width="7.42578125" style="2" customWidth="1"/>
    <col min="1037" max="1037" width="0" style="2" hidden="1" customWidth="1"/>
    <col min="1038" max="1042" width="13.28515625" style="2" customWidth="1"/>
    <col min="1043" max="1043" width="8.5703125" style="2" customWidth="1"/>
    <col min="1044" max="1044" width="8.42578125" style="2" customWidth="1"/>
    <col min="1045" max="1280" width="10.42578125" style="2"/>
    <col min="1281" max="1281" width="3.140625" style="2" customWidth="1"/>
    <col min="1282" max="1282" width="3.5703125" style="2" customWidth="1"/>
    <col min="1283" max="1283" width="27.140625" style="2" customWidth="1"/>
    <col min="1284" max="1284" width="6.85546875" style="2" customWidth="1"/>
    <col min="1285" max="1285" width="8.85546875" style="2" customWidth="1"/>
    <col min="1286" max="1286" width="7.5703125" style="2" customWidth="1"/>
    <col min="1287" max="1287" width="7" style="2" customWidth="1"/>
    <col min="1288" max="1288" width="7.28515625" style="2" customWidth="1"/>
    <col min="1289" max="1289" width="8.7109375" style="2" customWidth="1"/>
    <col min="1290" max="1290" width="12.140625" style="2" customWidth="1"/>
    <col min="1291" max="1291" width="8.85546875" style="2" customWidth="1"/>
    <col min="1292" max="1292" width="7.42578125" style="2" customWidth="1"/>
    <col min="1293" max="1293" width="0" style="2" hidden="1" customWidth="1"/>
    <col min="1294" max="1298" width="13.28515625" style="2" customWidth="1"/>
    <col min="1299" max="1299" width="8.5703125" style="2" customWidth="1"/>
    <col min="1300" max="1300" width="8.42578125" style="2" customWidth="1"/>
    <col min="1301" max="1536" width="10.42578125" style="2"/>
    <col min="1537" max="1537" width="3.140625" style="2" customWidth="1"/>
    <col min="1538" max="1538" width="3.5703125" style="2" customWidth="1"/>
    <col min="1539" max="1539" width="27.140625" style="2" customWidth="1"/>
    <col min="1540" max="1540" width="6.85546875" style="2" customWidth="1"/>
    <col min="1541" max="1541" width="8.85546875" style="2" customWidth="1"/>
    <col min="1542" max="1542" width="7.5703125" style="2" customWidth="1"/>
    <col min="1543" max="1543" width="7" style="2" customWidth="1"/>
    <col min="1544" max="1544" width="7.28515625" style="2" customWidth="1"/>
    <col min="1545" max="1545" width="8.7109375" style="2" customWidth="1"/>
    <col min="1546" max="1546" width="12.140625" style="2" customWidth="1"/>
    <col min="1547" max="1547" width="8.85546875" style="2" customWidth="1"/>
    <col min="1548" max="1548" width="7.42578125" style="2" customWidth="1"/>
    <col min="1549" max="1549" width="0" style="2" hidden="1" customWidth="1"/>
    <col min="1550" max="1554" width="13.28515625" style="2" customWidth="1"/>
    <col min="1555" max="1555" width="8.5703125" style="2" customWidth="1"/>
    <col min="1556" max="1556" width="8.42578125" style="2" customWidth="1"/>
    <col min="1557" max="1792" width="10.42578125" style="2"/>
    <col min="1793" max="1793" width="3.140625" style="2" customWidth="1"/>
    <col min="1794" max="1794" width="3.5703125" style="2" customWidth="1"/>
    <col min="1795" max="1795" width="27.140625" style="2" customWidth="1"/>
    <col min="1796" max="1796" width="6.85546875" style="2" customWidth="1"/>
    <col min="1797" max="1797" width="8.85546875" style="2" customWidth="1"/>
    <col min="1798" max="1798" width="7.5703125" style="2" customWidth="1"/>
    <col min="1799" max="1799" width="7" style="2" customWidth="1"/>
    <col min="1800" max="1800" width="7.28515625" style="2" customWidth="1"/>
    <col min="1801" max="1801" width="8.7109375" style="2" customWidth="1"/>
    <col min="1802" max="1802" width="12.140625" style="2" customWidth="1"/>
    <col min="1803" max="1803" width="8.85546875" style="2" customWidth="1"/>
    <col min="1804" max="1804" width="7.42578125" style="2" customWidth="1"/>
    <col min="1805" max="1805" width="0" style="2" hidden="1" customWidth="1"/>
    <col min="1806" max="1810" width="13.28515625" style="2" customWidth="1"/>
    <col min="1811" max="1811" width="8.5703125" style="2" customWidth="1"/>
    <col min="1812" max="1812" width="8.42578125" style="2" customWidth="1"/>
    <col min="1813" max="2048" width="10.42578125" style="2"/>
    <col min="2049" max="2049" width="3.140625" style="2" customWidth="1"/>
    <col min="2050" max="2050" width="3.5703125" style="2" customWidth="1"/>
    <col min="2051" max="2051" width="27.140625" style="2" customWidth="1"/>
    <col min="2052" max="2052" width="6.85546875" style="2" customWidth="1"/>
    <col min="2053" max="2053" width="8.85546875" style="2" customWidth="1"/>
    <col min="2054" max="2054" width="7.5703125" style="2" customWidth="1"/>
    <col min="2055" max="2055" width="7" style="2" customWidth="1"/>
    <col min="2056" max="2056" width="7.28515625" style="2" customWidth="1"/>
    <col min="2057" max="2057" width="8.7109375" style="2" customWidth="1"/>
    <col min="2058" max="2058" width="12.140625" style="2" customWidth="1"/>
    <col min="2059" max="2059" width="8.85546875" style="2" customWidth="1"/>
    <col min="2060" max="2060" width="7.42578125" style="2" customWidth="1"/>
    <col min="2061" max="2061" width="0" style="2" hidden="1" customWidth="1"/>
    <col min="2062" max="2066" width="13.28515625" style="2" customWidth="1"/>
    <col min="2067" max="2067" width="8.5703125" style="2" customWidth="1"/>
    <col min="2068" max="2068" width="8.42578125" style="2" customWidth="1"/>
    <col min="2069" max="2304" width="10.42578125" style="2"/>
    <col min="2305" max="2305" width="3.140625" style="2" customWidth="1"/>
    <col min="2306" max="2306" width="3.5703125" style="2" customWidth="1"/>
    <col min="2307" max="2307" width="27.140625" style="2" customWidth="1"/>
    <col min="2308" max="2308" width="6.85546875" style="2" customWidth="1"/>
    <col min="2309" max="2309" width="8.85546875" style="2" customWidth="1"/>
    <col min="2310" max="2310" width="7.5703125" style="2" customWidth="1"/>
    <col min="2311" max="2311" width="7" style="2" customWidth="1"/>
    <col min="2312" max="2312" width="7.28515625" style="2" customWidth="1"/>
    <col min="2313" max="2313" width="8.7109375" style="2" customWidth="1"/>
    <col min="2314" max="2314" width="12.140625" style="2" customWidth="1"/>
    <col min="2315" max="2315" width="8.85546875" style="2" customWidth="1"/>
    <col min="2316" max="2316" width="7.42578125" style="2" customWidth="1"/>
    <col min="2317" max="2317" width="0" style="2" hidden="1" customWidth="1"/>
    <col min="2318" max="2322" width="13.28515625" style="2" customWidth="1"/>
    <col min="2323" max="2323" width="8.5703125" style="2" customWidth="1"/>
    <col min="2324" max="2324" width="8.42578125" style="2" customWidth="1"/>
    <col min="2325" max="2560" width="10.42578125" style="2"/>
    <col min="2561" max="2561" width="3.140625" style="2" customWidth="1"/>
    <col min="2562" max="2562" width="3.5703125" style="2" customWidth="1"/>
    <col min="2563" max="2563" width="27.140625" style="2" customWidth="1"/>
    <col min="2564" max="2564" width="6.85546875" style="2" customWidth="1"/>
    <col min="2565" max="2565" width="8.85546875" style="2" customWidth="1"/>
    <col min="2566" max="2566" width="7.5703125" style="2" customWidth="1"/>
    <col min="2567" max="2567" width="7" style="2" customWidth="1"/>
    <col min="2568" max="2568" width="7.28515625" style="2" customWidth="1"/>
    <col min="2569" max="2569" width="8.7109375" style="2" customWidth="1"/>
    <col min="2570" max="2570" width="12.140625" style="2" customWidth="1"/>
    <col min="2571" max="2571" width="8.85546875" style="2" customWidth="1"/>
    <col min="2572" max="2572" width="7.42578125" style="2" customWidth="1"/>
    <col min="2573" max="2573" width="0" style="2" hidden="1" customWidth="1"/>
    <col min="2574" max="2578" width="13.28515625" style="2" customWidth="1"/>
    <col min="2579" max="2579" width="8.5703125" style="2" customWidth="1"/>
    <col min="2580" max="2580" width="8.42578125" style="2" customWidth="1"/>
    <col min="2581" max="2816" width="10.42578125" style="2"/>
    <col min="2817" max="2817" width="3.140625" style="2" customWidth="1"/>
    <col min="2818" max="2818" width="3.5703125" style="2" customWidth="1"/>
    <col min="2819" max="2819" width="27.140625" style="2" customWidth="1"/>
    <col min="2820" max="2820" width="6.85546875" style="2" customWidth="1"/>
    <col min="2821" max="2821" width="8.85546875" style="2" customWidth="1"/>
    <col min="2822" max="2822" width="7.5703125" style="2" customWidth="1"/>
    <col min="2823" max="2823" width="7" style="2" customWidth="1"/>
    <col min="2824" max="2824" width="7.28515625" style="2" customWidth="1"/>
    <col min="2825" max="2825" width="8.7109375" style="2" customWidth="1"/>
    <col min="2826" max="2826" width="12.140625" style="2" customWidth="1"/>
    <col min="2827" max="2827" width="8.85546875" style="2" customWidth="1"/>
    <col min="2828" max="2828" width="7.42578125" style="2" customWidth="1"/>
    <col min="2829" max="2829" width="0" style="2" hidden="1" customWidth="1"/>
    <col min="2830" max="2834" width="13.28515625" style="2" customWidth="1"/>
    <col min="2835" max="2835" width="8.5703125" style="2" customWidth="1"/>
    <col min="2836" max="2836" width="8.42578125" style="2" customWidth="1"/>
    <col min="2837" max="3072" width="10.42578125" style="2"/>
    <col min="3073" max="3073" width="3.140625" style="2" customWidth="1"/>
    <col min="3074" max="3074" width="3.5703125" style="2" customWidth="1"/>
    <col min="3075" max="3075" width="27.140625" style="2" customWidth="1"/>
    <col min="3076" max="3076" width="6.85546875" style="2" customWidth="1"/>
    <col min="3077" max="3077" width="8.85546875" style="2" customWidth="1"/>
    <col min="3078" max="3078" width="7.5703125" style="2" customWidth="1"/>
    <col min="3079" max="3079" width="7" style="2" customWidth="1"/>
    <col min="3080" max="3080" width="7.28515625" style="2" customWidth="1"/>
    <col min="3081" max="3081" width="8.7109375" style="2" customWidth="1"/>
    <col min="3082" max="3082" width="12.140625" style="2" customWidth="1"/>
    <col min="3083" max="3083" width="8.85546875" style="2" customWidth="1"/>
    <col min="3084" max="3084" width="7.42578125" style="2" customWidth="1"/>
    <col min="3085" max="3085" width="0" style="2" hidden="1" customWidth="1"/>
    <col min="3086" max="3090" width="13.28515625" style="2" customWidth="1"/>
    <col min="3091" max="3091" width="8.5703125" style="2" customWidth="1"/>
    <col min="3092" max="3092" width="8.42578125" style="2" customWidth="1"/>
    <col min="3093" max="3328" width="10.42578125" style="2"/>
    <col min="3329" max="3329" width="3.140625" style="2" customWidth="1"/>
    <col min="3330" max="3330" width="3.5703125" style="2" customWidth="1"/>
    <col min="3331" max="3331" width="27.140625" style="2" customWidth="1"/>
    <col min="3332" max="3332" width="6.85546875" style="2" customWidth="1"/>
    <col min="3333" max="3333" width="8.85546875" style="2" customWidth="1"/>
    <col min="3334" max="3334" width="7.5703125" style="2" customWidth="1"/>
    <col min="3335" max="3335" width="7" style="2" customWidth="1"/>
    <col min="3336" max="3336" width="7.28515625" style="2" customWidth="1"/>
    <col min="3337" max="3337" width="8.7109375" style="2" customWidth="1"/>
    <col min="3338" max="3338" width="12.140625" style="2" customWidth="1"/>
    <col min="3339" max="3339" width="8.85546875" style="2" customWidth="1"/>
    <col min="3340" max="3340" width="7.42578125" style="2" customWidth="1"/>
    <col min="3341" max="3341" width="0" style="2" hidden="1" customWidth="1"/>
    <col min="3342" max="3346" width="13.28515625" style="2" customWidth="1"/>
    <col min="3347" max="3347" width="8.5703125" style="2" customWidth="1"/>
    <col min="3348" max="3348" width="8.42578125" style="2" customWidth="1"/>
    <col min="3349" max="3584" width="10.42578125" style="2"/>
    <col min="3585" max="3585" width="3.140625" style="2" customWidth="1"/>
    <col min="3586" max="3586" width="3.5703125" style="2" customWidth="1"/>
    <col min="3587" max="3587" width="27.140625" style="2" customWidth="1"/>
    <col min="3588" max="3588" width="6.85546875" style="2" customWidth="1"/>
    <col min="3589" max="3589" width="8.85546875" style="2" customWidth="1"/>
    <col min="3590" max="3590" width="7.5703125" style="2" customWidth="1"/>
    <col min="3591" max="3591" width="7" style="2" customWidth="1"/>
    <col min="3592" max="3592" width="7.28515625" style="2" customWidth="1"/>
    <col min="3593" max="3593" width="8.7109375" style="2" customWidth="1"/>
    <col min="3594" max="3594" width="12.140625" style="2" customWidth="1"/>
    <col min="3595" max="3595" width="8.85546875" style="2" customWidth="1"/>
    <col min="3596" max="3596" width="7.42578125" style="2" customWidth="1"/>
    <col min="3597" max="3597" width="0" style="2" hidden="1" customWidth="1"/>
    <col min="3598" max="3602" width="13.28515625" style="2" customWidth="1"/>
    <col min="3603" max="3603" width="8.5703125" style="2" customWidth="1"/>
    <col min="3604" max="3604" width="8.42578125" style="2" customWidth="1"/>
    <col min="3605" max="3840" width="10.42578125" style="2"/>
    <col min="3841" max="3841" width="3.140625" style="2" customWidth="1"/>
    <col min="3842" max="3842" width="3.5703125" style="2" customWidth="1"/>
    <col min="3843" max="3843" width="27.140625" style="2" customWidth="1"/>
    <col min="3844" max="3844" width="6.85546875" style="2" customWidth="1"/>
    <col min="3845" max="3845" width="8.85546875" style="2" customWidth="1"/>
    <col min="3846" max="3846" width="7.5703125" style="2" customWidth="1"/>
    <col min="3847" max="3847" width="7" style="2" customWidth="1"/>
    <col min="3848" max="3848" width="7.28515625" style="2" customWidth="1"/>
    <col min="3849" max="3849" width="8.7109375" style="2" customWidth="1"/>
    <col min="3850" max="3850" width="12.140625" style="2" customWidth="1"/>
    <col min="3851" max="3851" width="8.85546875" style="2" customWidth="1"/>
    <col min="3852" max="3852" width="7.42578125" style="2" customWidth="1"/>
    <col min="3853" max="3853" width="0" style="2" hidden="1" customWidth="1"/>
    <col min="3854" max="3858" width="13.28515625" style="2" customWidth="1"/>
    <col min="3859" max="3859" width="8.5703125" style="2" customWidth="1"/>
    <col min="3860" max="3860" width="8.42578125" style="2" customWidth="1"/>
    <col min="3861" max="4096" width="10.42578125" style="2"/>
    <col min="4097" max="4097" width="3.140625" style="2" customWidth="1"/>
    <col min="4098" max="4098" width="3.5703125" style="2" customWidth="1"/>
    <col min="4099" max="4099" width="27.140625" style="2" customWidth="1"/>
    <col min="4100" max="4100" width="6.85546875" style="2" customWidth="1"/>
    <col min="4101" max="4101" width="8.85546875" style="2" customWidth="1"/>
    <col min="4102" max="4102" width="7.5703125" style="2" customWidth="1"/>
    <col min="4103" max="4103" width="7" style="2" customWidth="1"/>
    <col min="4104" max="4104" width="7.28515625" style="2" customWidth="1"/>
    <col min="4105" max="4105" width="8.7109375" style="2" customWidth="1"/>
    <col min="4106" max="4106" width="12.140625" style="2" customWidth="1"/>
    <col min="4107" max="4107" width="8.85546875" style="2" customWidth="1"/>
    <col min="4108" max="4108" width="7.42578125" style="2" customWidth="1"/>
    <col min="4109" max="4109" width="0" style="2" hidden="1" customWidth="1"/>
    <col min="4110" max="4114" width="13.28515625" style="2" customWidth="1"/>
    <col min="4115" max="4115" width="8.5703125" style="2" customWidth="1"/>
    <col min="4116" max="4116" width="8.42578125" style="2" customWidth="1"/>
    <col min="4117" max="4352" width="10.42578125" style="2"/>
    <col min="4353" max="4353" width="3.140625" style="2" customWidth="1"/>
    <col min="4354" max="4354" width="3.5703125" style="2" customWidth="1"/>
    <col min="4355" max="4355" width="27.140625" style="2" customWidth="1"/>
    <col min="4356" max="4356" width="6.85546875" style="2" customWidth="1"/>
    <col min="4357" max="4357" width="8.85546875" style="2" customWidth="1"/>
    <col min="4358" max="4358" width="7.5703125" style="2" customWidth="1"/>
    <col min="4359" max="4359" width="7" style="2" customWidth="1"/>
    <col min="4360" max="4360" width="7.28515625" style="2" customWidth="1"/>
    <col min="4361" max="4361" width="8.7109375" style="2" customWidth="1"/>
    <col min="4362" max="4362" width="12.140625" style="2" customWidth="1"/>
    <col min="4363" max="4363" width="8.85546875" style="2" customWidth="1"/>
    <col min="4364" max="4364" width="7.42578125" style="2" customWidth="1"/>
    <col min="4365" max="4365" width="0" style="2" hidden="1" customWidth="1"/>
    <col min="4366" max="4370" width="13.28515625" style="2" customWidth="1"/>
    <col min="4371" max="4371" width="8.5703125" style="2" customWidth="1"/>
    <col min="4372" max="4372" width="8.42578125" style="2" customWidth="1"/>
    <col min="4373" max="4608" width="10.42578125" style="2"/>
    <col min="4609" max="4609" width="3.140625" style="2" customWidth="1"/>
    <col min="4610" max="4610" width="3.5703125" style="2" customWidth="1"/>
    <col min="4611" max="4611" width="27.140625" style="2" customWidth="1"/>
    <col min="4612" max="4612" width="6.85546875" style="2" customWidth="1"/>
    <col min="4613" max="4613" width="8.85546875" style="2" customWidth="1"/>
    <col min="4614" max="4614" width="7.5703125" style="2" customWidth="1"/>
    <col min="4615" max="4615" width="7" style="2" customWidth="1"/>
    <col min="4616" max="4616" width="7.28515625" style="2" customWidth="1"/>
    <col min="4617" max="4617" width="8.7109375" style="2" customWidth="1"/>
    <col min="4618" max="4618" width="12.140625" style="2" customWidth="1"/>
    <col min="4619" max="4619" width="8.85546875" style="2" customWidth="1"/>
    <col min="4620" max="4620" width="7.42578125" style="2" customWidth="1"/>
    <col min="4621" max="4621" width="0" style="2" hidden="1" customWidth="1"/>
    <col min="4622" max="4626" width="13.28515625" style="2" customWidth="1"/>
    <col min="4627" max="4627" width="8.5703125" style="2" customWidth="1"/>
    <col min="4628" max="4628" width="8.42578125" style="2" customWidth="1"/>
    <col min="4629" max="4864" width="10.42578125" style="2"/>
    <col min="4865" max="4865" width="3.140625" style="2" customWidth="1"/>
    <col min="4866" max="4866" width="3.5703125" style="2" customWidth="1"/>
    <col min="4867" max="4867" width="27.140625" style="2" customWidth="1"/>
    <col min="4868" max="4868" width="6.85546875" style="2" customWidth="1"/>
    <col min="4869" max="4869" width="8.85546875" style="2" customWidth="1"/>
    <col min="4870" max="4870" width="7.5703125" style="2" customWidth="1"/>
    <col min="4871" max="4871" width="7" style="2" customWidth="1"/>
    <col min="4872" max="4872" width="7.28515625" style="2" customWidth="1"/>
    <col min="4873" max="4873" width="8.7109375" style="2" customWidth="1"/>
    <col min="4874" max="4874" width="12.140625" style="2" customWidth="1"/>
    <col min="4875" max="4875" width="8.85546875" style="2" customWidth="1"/>
    <col min="4876" max="4876" width="7.42578125" style="2" customWidth="1"/>
    <col min="4877" max="4877" width="0" style="2" hidden="1" customWidth="1"/>
    <col min="4878" max="4882" width="13.28515625" style="2" customWidth="1"/>
    <col min="4883" max="4883" width="8.5703125" style="2" customWidth="1"/>
    <col min="4884" max="4884" width="8.42578125" style="2" customWidth="1"/>
    <col min="4885" max="5120" width="10.42578125" style="2"/>
    <col min="5121" max="5121" width="3.140625" style="2" customWidth="1"/>
    <col min="5122" max="5122" width="3.5703125" style="2" customWidth="1"/>
    <col min="5123" max="5123" width="27.140625" style="2" customWidth="1"/>
    <col min="5124" max="5124" width="6.85546875" style="2" customWidth="1"/>
    <col min="5125" max="5125" width="8.85546875" style="2" customWidth="1"/>
    <col min="5126" max="5126" width="7.5703125" style="2" customWidth="1"/>
    <col min="5127" max="5127" width="7" style="2" customWidth="1"/>
    <col min="5128" max="5128" width="7.28515625" style="2" customWidth="1"/>
    <col min="5129" max="5129" width="8.7109375" style="2" customWidth="1"/>
    <col min="5130" max="5130" width="12.140625" style="2" customWidth="1"/>
    <col min="5131" max="5131" width="8.85546875" style="2" customWidth="1"/>
    <col min="5132" max="5132" width="7.42578125" style="2" customWidth="1"/>
    <col min="5133" max="5133" width="0" style="2" hidden="1" customWidth="1"/>
    <col min="5134" max="5138" width="13.28515625" style="2" customWidth="1"/>
    <col min="5139" max="5139" width="8.5703125" style="2" customWidth="1"/>
    <col min="5140" max="5140" width="8.42578125" style="2" customWidth="1"/>
    <col min="5141" max="5376" width="10.42578125" style="2"/>
    <col min="5377" max="5377" width="3.140625" style="2" customWidth="1"/>
    <col min="5378" max="5378" width="3.5703125" style="2" customWidth="1"/>
    <col min="5379" max="5379" width="27.140625" style="2" customWidth="1"/>
    <col min="5380" max="5380" width="6.85546875" style="2" customWidth="1"/>
    <col min="5381" max="5381" width="8.85546875" style="2" customWidth="1"/>
    <col min="5382" max="5382" width="7.5703125" style="2" customWidth="1"/>
    <col min="5383" max="5383" width="7" style="2" customWidth="1"/>
    <col min="5384" max="5384" width="7.28515625" style="2" customWidth="1"/>
    <col min="5385" max="5385" width="8.7109375" style="2" customWidth="1"/>
    <col min="5386" max="5386" width="12.140625" style="2" customWidth="1"/>
    <col min="5387" max="5387" width="8.85546875" style="2" customWidth="1"/>
    <col min="5388" max="5388" width="7.42578125" style="2" customWidth="1"/>
    <col min="5389" max="5389" width="0" style="2" hidden="1" customWidth="1"/>
    <col min="5390" max="5394" width="13.28515625" style="2" customWidth="1"/>
    <col min="5395" max="5395" width="8.5703125" style="2" customWidth="1"/>
    <col min="5396" max="5396" width="8.42578125" style="2" customWidth="1"/>
    <col min="5397" max="5632" width="10.42578125" style="2"/>
    <col min="5633" max="5633" width="3.140625" style="2" customWidth="1"/>
    <col min="5634" max="5634" width="3.5703125" style="2" customWidth="1"/>
    <col min="5635" max="5635" width="27.140625" style="2" customWidth="1"/>
    <col min="5636" max="5636" width="6.85546875" style="2" customWidth="1"/>
    <col min="5637" max="5637" width="8.85546875" style="2" customWidth="1"/>
    <col min="5638" max="5638" width="7.5703125" style="2" customWidth="1"/>
    <col min="5639" max="5639" width="7" style="2" customWidth="1"/>
    <col min="5640" max="5640" width="7.28515625" style="2" customWidth="1"/>
    <col min="5641" max="5641" width="8.7109375" style="2" customWidth="1"/>
    <col min="5642" max="5642" width="12.140625" style="2" customWidth="1"/>
    <col min="5643" max="5643" width="8.85546875" style="2" customWidth="1"/>
    <col min="5644" max="5644" width="7.42578125" style="2" customWidth="1"/>
    <col min="5645" max="5645" width="0" style="2" hidden="1" customWidth="1"/>
    <col min="5646" max="5650" width="13.28515625" style="2" customWidth="1"/>
    <col min="5651" max="5651" width="8.5703125" style="2" customWidth="1"/>
    <col min="5652" max="5652" width="8.42578125" style="2" customWidth="1"/>
    <col min="5653" max="5888" width="10.42578125" style="2"/>
    <col min="5889" max="5889" width="3.140625" style="2" customWidth="1"/>
    <col min="5890" max="5890" width="3.5703125" style="2" customWidth="1"/>
    <col min="5891" max="5891" width="27.140625" style="2" customWidth="1"/>
    <col min="5892" max="5892" width="6.85546875" style="2" customWidth="1"/>
    <col min="5893" max="5893" width="8.85546875" style="2" customWidth="1"/>
    <col min="5894" max="5894" width="7.5703125" style="2" customWidth="1"/>
    <col min="5895" max="5895" width="7" style="2" customWidth="1"/>
    <col min="5896" max="5896" width="7.28515625" style="2" customWidth="1"/>
    <col min="5897" max="5897" width="8.7109375" style="2" customWidth="1"/>
    <col min="5898" max="5898" width="12.140625" style="2" customWidth="1"/>
    <col min="5899" max="5899" width="8.85546875" style="2" customWidth="1"/>
    <col min="5900" max="5900" width="7.42578125" style="2" customWidth="1"/>
    <col min="5901" max="5901" width="0" style="2" hidden="1" customWidth="1"/>
    <col min="5902" max="5906" width="13.28515625" style="2" customWidth="1"/>
    <col min="5907" max="5907" width="8.5703125" style="2" customWidth="1"/>
    <col min="5908" max="5908" width="8.42578125" style="2" customWidth="1"/>
    <col min="5909" max="6144" width="10.42578125" style="2"/>
    <col min="6145" max="6145" width="3.140625" style="2" customWidth="1"/>
    <col min="6146" max="6146" width="3.5703125" style="2" customWidth="1"/>
    <col min="6147" max="6147" width="27.140625" style="2" customWidth="1"/>
    <col min="6148" max="6148" width="6.85546875" style="2" customWidth="1"/>
    <col min="6149" max="6149" width="8.85546875" style="2" customWidth="1"/>
    <col min="6150" max="6150" width="7.5703125" style="2" customWidth="1"/>
    <col min="6151" max="6151" width="7" style="2" customWidth="1"/>
    <col min="6152" max="6152" width="7.28515625" style="2" customWidth="1"/>
    <col min="6153" max="6153" width="8.7109375" style="2" customWidth="1"/>
    <col min="6154" max="6154" width="12.140625" style="2" customWidth="1"/>
    <col min="6155" max="6155" width="8.85546875" style="2" customWidth="1"/>
    <col min="6156" max="6156" width="7.42578125" style="2" customWidth="1"/>
    <col min="6157" max="6157" width="0" style="2" hidden="1" customWidth="1"/>
    <col min="6158" max="6162" width="13.28515625" style="2" customWidth="1"/>
    <col min="6163" max="6163" width="8.5703125" style="2" customWidth="1"/>
    <col min="6164" max="6164" width="8.42578125" style="2" customWidth="1"/>
    <col min="6165" max="6400" width="10.42578125" style="2"/>
    <col min="6401" max="6401" width="3.140625" style="2" customWidth="1"/>
    <col min="6402" max="6402" width="3.5703125" style="2" customWidth="1"/>
    <col min="6403" max="6403" width="27.140625" style="2" customWidth="1"/>
    <col min="6404" max="6404" width="6.85546875" style="2" customWidth="1"/>
    <col min="6405" max="6405" width="8.85546875" style="2" customWidth="1"/>
    <col min="6406" max="6406" width="7.5703125" style="2" customWidth="1"/>
    <col min="6407" max="6407" width="7" style="2" customWidth="1"/>
    <col min="6408" max="6408" width="7.28515625" style="2" customWidth="1"/>
    <col min="6409" max="6409" width="8.7109375" style="2" customWidth="1"/>
    <col min="6410" max="6410" width="12.140625" style="2" customWidth="1"/>
    <col min="6411" max="6411" width="8.85546875" style="2" customWidth="1"/>
    <col min="6412" max="6412" width="7.42578125" style="2" customWidth="1"/>
    <col min="6413" max="6413" width="0" style="2" hidden="1" customWidth="1"/>
    <col min="6414" max="6418" width="13.28515625" style="2" customWidth="1"/>
    <col min="6419" max="6419" width="8.5703125" style="2" customWidth="1"/>
    <col min="6420" max="6420" width="8.42578125" style="2" customWidth="1"/>
    <col min="6421" max="6656" width="10.42578125" style="2"/>
    <col min="6657" max="6657" width="3.140625" style="2" customWidth="1"/>
    <col min="6658" max="6658" width="3.5703125" style="2" customWidth="1"/>
    <col min="6659" max="6659" width="27.140625" style="2" customWidth="1"/>
    <col min="6660" max="6660" width="6.85546875" style="2" customWidth="1"/>
    <col min="6661" max="6661" width="8.85546875" style="2" customWidth="1"/>
    <col min="6662" max="6662" width="7.5703125" style="2" customWidth="1"/>
    <col min="6663" max="6663" width="7" style="2" customWidth="1"/>
    <col min="6664" max="6664" width="7.28515625" style="2" customWidth="1"/>
    <col min="6665" max="6665" width="8.7109375" style="2" customWidth="1"/>
    <col min="6666" max="6666" width="12.140625" style="2" customWidth="1"/>
    <col min="6667" max="6667" width="8.85546875" style="2" customWidth="1"/>
    <col min="6668" max="6668" width="7.42578125" style="2" customWidth="1"/>
    <col min="6669" max="6669" width="0" style="2" hidden="1" customWidth="1"/>
    <col min="6670" max="6674" width="13.28515625" style="2" customWidth="1"/>
    <col min="6675" max="6675" width="8.5703125" style="2" customWidth="1"/>
    <col min="6676" max="6676" width="8.42578125" style="2" customWidth="1"/>
    <col min="6677" max="6912" width="10.42578125" style="2"/>
    <col min="6913" max="6913" width="3.140625" style="2" customWidth="1"/>
    <col min="6914" max="6914" width="3.5703125" style="2" customWidth="1"/>
    <col min="6915" max="6915" width="27.140625" style="2" customWidth="1"/>
    <col min="6916" max="6916" width="6.85546875" style="2" customWidth="1"/>
    <col min="6917" max="6917" width="8.85546875" style="2" customWidth="1"/>
    <col min="6918" max="6918" width="7.5703125" style="2" customWidth="1"/>
    <col min="6919" max="6919" width="7" style="2" customWidth="1"/>
    <col min="6920" max="6920" width="7.28515625" style="2" customWidth="1"/>
    <col min="6921" max="6921" width="8.7109375" style="2" customWidth="1"/>
    <col min="6922" max="6922" width="12.140625" style="2" customWidth="1"/>
    <col min="6923" max="6923" width="8.85546875" style="2" customWidth="1"/>
    <col min="6924" max="6924" width="7.42578125" style="2" customWidth="1"/>
    <col min="6925" max="6925" width="0" style="2" hidden="1" customWidth="1"/>
    <col min="6926" max="6930" width="13.28515625" style="2" customWidth="1"/>
    <col min="6931" max="6931" width="8.5703125" style="2" customWidth="1"/>
    <col min="6932" max="6932" width="8.42578125" style="2" customWidth="1"/>
    <col min="6933" max="7168" width="10.42578125" style="2"/>
    <col min="7169" max="7169" width="3.140625" style="2" customWidth="1"/>
    <col min="7170" max="7170" width="3.5703125" style="2" customWidth="1"/>
    <col min="7171" max="7171" width="27.140625" style="2" customWidth="1"/>
    <col min="7172" max="7172" width="6.85546875" style="2" customWidth="1"/>
    <col min="7173" max="7173" width="8.85546875" style="2" customWidth="1"/>
    <col min="7174" max="7174" width="7.5703125" style="2" customWidth="1"/>
    <col min="7175" max="7175" width="7" style="2" customWidth="1"/>
    <col min="7176" max="7176" width="7.28515625" style="2" customWidth="1"/>
    <col min="7177" max="7177" width="8.7109375" style="2" customWidth="1"/>
    <col min="7178" max="7178" width="12.140625" style="2" customWidth="1"/>
    <col min="7179" max="7179" width="8.85546875" style="2" customWidth="1"/>
    <col min="7180" max="7180" width="7.42578125" style="2" customWidth="1"/>
    <col min="7181" max="7181" width="0" style="2" hidden="1" customWidth="1"/>
    <col min="7182" max="7186" width="13.28515625" style="2" customWidth="1"/>
    <col min="7187" max="7187" width="8.5703125" style="2" customWidth="1"/>
    <col min="7188" max="7188" width="8.42578125" style="2" customWidth="1"/>
    <col min="7189" max="7424" width="10.42578125" style="2"/>
    <col min="7425" max="7425" width="3.140625" style="2" customWidth="1"/>
    <col min="7426" max="7426" width="3.5703125" style="2" customWidth="1"/>
    <col min="7427" max="7427" width="27.140625" style="2" customWidth="1"/>
    <col min="7428" max="7428" width="6.85546875" style="2" customWidth="1"/>
    <col min="7429" max="7429" width="8.85546875" style="2" customWidth="1"/>
    <col min="7430" max="7430" width="7.5703125" style="2" customWidth="1"/>
    <col min="7431" max="7431" width="7" style="2" customWidth="1"/>
    <col min="7432" max="7432" width="7.28515625" style="2" customWidth="1"/>
    <col min="7433" max="7433" width="8.7109375" style="2" customWidth="1"/>
    <col min="7434" max="7434" width="12.140625" style="2" customWidth="1"/>
    <col min="7435" max="7435" width="8.85546875" style="2" customWidth="1"/>
    <col min="7436" max="7436" width="7.42578125" style="2" customWidth="1"/>
    <col min="7437" max="7437" width="0" style="2" hidden="1" customWidth="1"/>
    <col min="7438" max="7442" width="13.28515625" style="2" customWidth="1"/>
    <col min="7443" max="7443" width="8.5703125" style="2" customWidth="1"/>
    <col min="7444" max="7444" width="8.42578125" style="2" customWidth="1"/>
    <col min="7445" max="7680" width="10.42578125" style="2"/>
    <col min="7681" max="7681" width="3.140625" style="2" customWidth="1"/>
    <col min="7682" max="7682" width="3.5703125" style="2" customWidth="1"/>
    <col min="7683" max="7683" width="27.140625" style="2" customWidth="1"/>
    <col min="7684" max="7684" width="6.85546875" style="2" customWidth="1"/>
    <col min="7685" max="7685" width="8.85546875" style="2" customWidth="1"/>
    <col min="7686" max="7686" width="7.5703125" style="2" customWidth="1"/>
    <col min="7687" max="7687" width="7" style="2" customWidth="1"/>
    <col min="7688" max="7688" width="7.28515625" style="2" customWidth="1"/>
    <col min="7689" max="7689" width="8.7109375" style="2" customWidth="1"/>
    <col min="7690" max="7690" width="12.140625" style="2" customWidth="1"/>
    <col min="7691" max="7691" width="8.85546875" style="2" customWidth="1"/>
    <col min="7692" max="7692" width="7.42578125" style="2" customWidth="1"/>
    <col min="7693" max="7693" width="0" style="2" hidden="1" customWidth="1"/>
    <col min="7694" max="7698" width="13.28515625" style="2" customWidth="1"/>
    <col min="7699" max="7699" width="8.5703125" style="2" customWidth="1"/>
    <col min="7700" max="7700" width="8.42578125" style="2" customWidth="1"/>
    <col min="7701" max="7936" width="10.42578125" style="2"/>
    <col min="7937" max="7937" width="3.140625" style="2" customWidth="1"/>
    <col min="7938" max="7938" width="3.5703125" style="2" customWidth="1"/>
    <col min="7939" max="7939" width="27.140625" style="2" customWidth="1"/>
    <col min="7940" max="7940" width="6.85546875" style="2" customWidth="1"/>
    <col min="7941" max="7941" width="8.85546875" style="2" customWidth="1"/>
    <col min="7942" max="7942" width="7.5703125" style="2" customWidth="1"/>
    <col min="7943" max="7943" width="7" style="2" customWidth="1"/>
    <col min="7944" max="7944" width="7.28515625" style="2" customWidth="1"/>
    <col min="7945" max="7945" width="8.7109375" style="2" customWidth="1"/>
    <col min="7946" max="7946" width="12.140625" style="2" customWidth="1"/>
    <col min="7947" max="7947" width="8.85546875" style="2" customWidth="1"/>
    <col min="7948" max="7948" width="7.42578125" style="2" customWidth="1"/>
    <col min="7949" max="7949" width="0" style="2" hidden="1" customWidth="1"/>
    <col min="7950" max="7954" width="13.28515625" style="2" customWidth="1"/>
    <col min="7955" max="7955" width="8.5703125" style="2" customWidth="1"/>
    <col min="7956" max="7956" width="8.42578125" style="2" customWidth="1"/>
    <col min="7957" max="8192" width="10.42578125" style="2"/>
    <col min="8193" max="8193" width="3.140625" style="2" customWidth="1"/>
    <col min="8194" max="8194" width="3.5703125" style="2" customWidth="1"/>
    <col min="8195" max="8195" width="27.140625" style="2" customWidth="1"/>
    <col min="8196" max="8196" width="6.85546875" style="2" customWidth="1"/>
    <col min="8197" max="8197" width="8.85546875" style="2" customWidth="1"/>
    <col min="8198" max="8198" width="7.5703125" style="2" customWidth="1"/>
    <col min="8199" max="8199" width="7" style="2" customWidth="1"/>
    <col min="8200" max="8200" width="7.28515625" style="2" customWidth="1"/>
    <col min="8201" max="8201" width="8.7109375" style="2" customWidth="1"/>
    <col min="8202" max="8202" width="12.140625" style="2" customWidth="1"/>
    <col min="8203" max="8203" width="8.85546875" style="2" customWidth="1"/>
    <col min="8204" max="8204" width="7.42578125" style="2" customWidth="1"/>
    <col min="8205" max="8205" width="0" style="2" hidden="1" customWidth="1"/>
    <col min="8206" max="8210" width="13.28515625" style="2" customWidth="1"/>
    <col min="8211" max="8211" width="8.5703125" style="2" customWidth="1"/>
    <col min="8212" max="8212" width="8.42578125" style="2" customWidth="1"/>
    <col min="8213" max="8448" width="10.42578125" style="2"/>
    <col min="8449" max="8449" width="3.140625" style="2" customWidth="1"/>
    <col min="8450" max="8450" width="3.5703125" style="2" customWidth="1"/>
    <col min="8451" max="8451" width="27.140625" style="2" customWidth="1"/>
    <col min="8452" max="8452" width="6.85546875" style="2" customWidth="1"/>
    <col min="8453" max="8453" width="8.85546875" style="2" customWidth="1"/>
    <col min="8454" max="8454" width="7.5703125" style="2" customWidth="1"/>
    <col min="8455" max="8455" width="7" style="2" customWidth="1"/>
    <col min="8456" max="8456" width="7.28515625" style="2" customWidth="1"/>
    <col min="8457" max="8457" width="8.7109375" style="2" customWidth="1"/>
    <col min="8458" max="8458" width="12.140625" style="2" customWidth="1"/>
    <col min="8459" max="8459" width="8.85546875" style="2" customWidth="1"/>
    <col min="8460" max="8460" width="7.42578125" style="2" customWidth="1"/>
    <col min="8461" max="8461" width="0" style="2" hidden="1" customWidth="1"/>
    <col min="8462" max="8466" width="13.28515625" style="2" customWidth="1"/>
    <col min="8467" max="8467" width="8.5703125" style="2" customWidth="1"/>
    <col min="8468" max="8468" width="8.42578125" style="2" customWidth="1"/>
    <col min="8469" max="8704" width="10.42578125" style="2"/>
    <col min="8705" max="8705" width="3.140625" style="2" customWidth="1"/>
    <col min="8706" max="8706" width="3.5703125" style="2" customWidth="1"/>
    <col min="8707" max="8707" width="27.140625" style="2" customWidth="1"/>
    <col min="8708" max="8708" width="6.85546875" style="2" customWidth="1"/>
    <col min="8709" max="8709" width="8.85546875" style="2" customWidth="1"/>
    <col min="8710" max="8710" width="7.5703125" style="2" customWidth="1"/>
    <col min="8711" max="8711" width="7" style="2" customWidth="1"/>
    <col min="8712" max="8712" width="7.28515625" style="2" customWidth="1"/>
    <col min="8713" max="8713" width="8.7109375" style="2" customWidth="1"/>
    <col min="8714" max="8714" width="12.140625" style="2" customWidth="1"/>
    <col min="8715" max="8715" width="8.85546875" style="2" customWidth="1"/>
    <col min="8716" max="8716" width="7.42578125" style="2" customWidth="1"/>
    <col min="8717" max="8717" width="0" style="2" hidden="1" customWidth="1"/>
    <col min="8718" max="8722" width="13.28515625" style="2" customWidth="1"/>
    <col min="8723" max="8723" width="8.5703125" style="2" customWidth="1"/>
    <col min="8724" max="8724" width="8.42578125" style="2" customWidth="1"/>
    <col min="8725" max="8960" width="10.42578125" style="2"/>
    <col min="8961" max="8961" width="3.140625" style="2" customWidth="1"/>
    <col min="8962" max="8962" width="3.5703125" style="2" customWidth="1"/>
    <col min="8963" max="8963" width="27.140625" style="2" customWidth="1"/>
    <col min="8964" max="8964" width="6.85546875" style="2" customWidth="1"/>
    <col min="8965" max="8965" width="8.85546875" style="2" customWidth="1"/>
    <col min="8966" max="8966" width="7.5703125" style="2" customWidth="1"/>
    <col min="8967" max="8967" width="7" style="2" customWidth="1"/>
    <col min="8968" max="8968" width="7.28515625" style="2" customWidth="1"/>
    <col min="8969" max="8969" width="8.7109375" style="2" customWidth="1"/>
    <col min="8970" max="8970" width="12.140625" style="2" customWidth="1"/>
    <col min="8971" max="8971" width="8.85546875" style="2" customWidth="1"/>
    <col min="8972" max="8972" width="7.42578125" style="2" customWidth="1"/>
    <col min="8973" max="8973" width="0" style="2" hidden="1" customWidth="1"/>
    <col min="8974" max="8978" width="13.28515625" style="2" customWidth="1"/>
    <col min="8979" max="8979" width="8.5703125" style="2" customWidth="1"/>
    <col min="8980" max="8980" width="8.42578125" style="2" customWidth="1"/>
    <col min="8981" max="9216" width="10.42578125" style="2"/>
    <col min="9217" max="9217" width="3.140625" style="2" customWidth="1"/>
    <col min="9218" max="9218" width="3.5703125" style="2" customWidth="1"/>
    <col min="9219" max="9219" width="27.140625" style="2" customWidth="1"/>
    <col min="9220" max="9220" width="6.85546875" style="2" customWidth="1"/>
    <col min="9221" max="9221" width="8.85546875" style="2" customWidth="1"/>
    <col min="9222" max="9222" width="7.5703125" style="2" customWidth="1"/>
    <col min="9223" max="9223" width="7" style="2" customWidth="1"/>
    <col min="9224" max="9224" width="7.28515625" style="2" customWidth="1"/>
    <col min="9225" max="9225" width="8.7109375" style="2" customWidth="1"/>
    <col min="9226" max="9226" width="12.140625" style="2" customWidth="1"/>
    <col min="9227" max="9227" width="8.85546875" style="2" customWidth="1"/>
    <col min="9228" max="9228" width="7.42578125" style="2" customWidth="1"/>
    <col min="9229" max="9229" width="0" style="2" hidden="1" customWidth="1"/>
    <col min="9230" max="9234" width="13.28515625" style="2" customWidth="1"/>
    <col min="9235" max="9235" width="8.5703125" style="2" customWidth="1"/>
    <col min="9236" max="9236" width="8.42578125" style="2" customWidth="1"/>
    <col min="9237" max="9472" width="10.42578125" style="2"/>
    <col min="9473" max="9473" width="3.140625" style="2" customWidth="1"/>
    <col min="9474" max="9474" width="3.5703125" style="2" customWidth="1"/>
    <col min="9475" max="9475" width="27.140625" style="2" customWidth="1"/>
    <col min="9476" max="9476" width="6.85546875" style="2" customWidth="1"/>
    <col min="9477" max="9477" width="8.85546875" style="2" customWidth="1"/>
    <col min="9478" max="9478" width="7.5703125" style="2" customWidth="1"/>
    <col min="9479" max="9479" width="7" style="2" customWidth="1"/>
    <col min="9480" max="9480" width="7.28515625" style="2" customWidth="1"/>
    <col min="9481" max="9481" width="8.7109375" style="2" customWidth="1"/>
    <col min="9482" max="9482" width="12.140625" style="2" customWidth="1"/>
    <col min="9483" max="9483" width="8.85546875" style="2" customWidth="1"/>
    <col min="9484" max="9484" width="7.42578125" style="2" customWidth="1"/>
    <col min="9485" max="9485" width="0" style="2" hidden="1" customWidth="1"/>
    <col min="9486" max="9490" width="13.28515625" style="2" customWidth="1"/>
    <col min="9491" max="9491" width="8.5703125" style="2" customWidth="1"/>
    <col min="9492" max="9492" width="8.42578125" style="2" customWidth="1"/>
    <col min="9493" max="9728" width="10.42578125" style="2"/>
    <col min="9729" max="9729" width="3.140625" style="2" customWidth="1"/>
    <col min="9730" max="9730" width="3.5703125" style="2" customWidth="1"/>
    <col min="9731" max="9731" width="27.140625" style="2" customWidth="1"/>
    <col min="9732" max="9732" width="6.85546875" style="2" customWidth="1"/>
    <col min="9733" max="9733" width="8.85546875" style="2" customWidth="1"/>
    <col min="9734" max="9734" width="7.5703125" style="2" customWidth="1"/>
    <col min="9735" max="9735" width="7" style="2" customWidth="1"/>
    <col min="9736" max="9736" width="7.28515625" style="2" customWidth="1"/>
    <col min="9737" max="9737" width="8.7109375" style="2" customWidth="1"/>
    <col min="9738" max="9738" width="12.140625" style="2" customWidth="1"/>
    <col min="9739" max="9739" width="8.85546875" style="2" customWidth="1"/>
    <col min="9740" max="9740" width="7.42578125" style="2" customWidth="1"/>
    <col min="9741" max="9741" width="0" style="2" hidden="1" customWidth="1"/>
    <col min="9742" max="9746" width="13.28515625" style="2" customWidth="1"/>
    <col min="9747" max="9747" width="8.5703125" style="2" customWidth="1"/>
    <col min="9748" max="9748" width="8.42578125" style="2" customWidth="1"/>
    <col min="9749" max="9984" width="10.42578125" style="2"/>
    <col min="9985" max="9985" width="3.140625" style="2" customWidth="1"/>
    <col min="9986" max="9986" width="3.5703125" style="2" customWidth="1"/>
    <col min="9987" max="9987" width="27.140625" style="2" customWidth="1"/>
    <col min="9988" max="9988" width="6.85546875" style="2" customWidth="1"/>
    <col min="9989" max="9989" width="8.85546875" style="2" customWidth="1"/>
    <col min="9990" max="9990" width="7.5703125" style="2" customWidth="1"/>
    <col min="9991" max="9991" width="7" style="2" customWidth="1"/>
    <col min="9992" max="9992" width="7.28515625" style="2" customWidth="1"/>
    <col min="9993" max="9993" width="8.7109375" style="2" customWidth="1"/>
    <col min="9994" max="9994" width="12.140625" style="2" customWidth="1"/>
    <col min="9995" max="9995" width="8.85546875" style="2" customWidth="1"/>
    <col min="9996" max="9996" width="7.42578125" style="2" customWidth="1"/>
    <col min="9997" max="9997" width="0" style="2" hidden="1" customWidth="1"/>
    <col min="9998" max="10002" width="13.28515625" style="2" customWidth="1"/>
    <col min="10003" max="10003" width="8.5703125" style="2" customWidth="1"/>
    <col min="10004" max="10004" width="8.42578125" style="2" customWidth="1"/>
    <col min="10005" max="10240" width="10.42578125" style="2"/>
    <col min="10241" max="10241" width="3.140625" style="2" customWidth="1"/>
    <col min="10242" max="10242" width="3.5703125" style="2" customWidth="1"/>
    <col min="10243" max="10243" width="27.140625" style="2" customWidth="1"/>
    <col min="10244" max="10244" width="6.85546875" style="2" customWidth="1"/>
    <col min="10245" max="10245" width="8.85546875" style="2" customWidth="1"/>
    <col min="10246" max="10246" width="7.5703125" style="2" customWidth="1"/>
    <col min="10247" max="10247" width="7" style="2" customWidth="1"/>
    <col min="10248" max="10248" width="7.28515625" style="2" customWidth="1"/>
    <col min="10249" max="10249" width="8.7109375" style="2" customWidth="1"/>
    <col min="10250" max="10250" width="12.140625" style="2" customWidth="1"/>
    <col min="10251" max="10251" width="8.85546875" style="2" customWidth="1"/>
    <col min="10252" max="10252" width="7.42578125" style="2" customWidth="1"/>
    <col min="10253" max="10253" width="0" style="2" hidden="1" customWidth="1"/>
    <col min="10254" max="10258" width="13.28515625" style="2" customWidth="1"/>
    <col min="10259" max="10259" width="8.5703125" style="2" customWidth="1"/>
    <col min="10260" max="10260" width="8.42578125" style="2" customWidth="1"/>
    <col min="10261" max="10496" width="10.42578125" style="2"/>
    <col min="10497" max="10497" width="3.140625" style="2" customWidth="1"/>
    <col min="10498" max="10498" width="3.5703125" style="2" customWidth="1"/>
    <col min="10499" max="10499" width="27.140625" style="2" customWidth="1"/>
    <col min="10500" max="10500" width="6.85546875" style="2" customWidth="1"/>
    <col min="10501" max="10501" width="8.85546875" style="2" customWidth="1"/>
    <col min="10502" max="10502" width="7.5703125" style="2" customWidth="1"/>
    <col min="10503" max="10503" width="7" style="2" customWidth="1"/>
    <col min="10504" max="10504" width="7.28515625" style="2" customWidth="1"/>
    <col min="10505" max="10505" width="8.7109375" style="2" customWidth="1"/>
    <col min="10506" max="10506" width="12.140625" style="2" customWidth="1"/>
    <col min="10507" max="10507" width="8.85546875" style="2" customWidth="1"/>
    <col min="10508" max="10508" width="7.42578125" style="2" customWidth="1"/>
    <col min="10509" max="10509" width="0" style="2" hidden="1" customWidth="1"/>
    <col min="10510" max="10514" width="13.28515625" style="2" customWidth="1"/>
    <col min="10515" max="10515" width="8.5703125" style="2" customWidth="1"/>
    <col min="10516" max="10516" width="8.42578125" style="2" customWidth="1"/>
    <col min="10517" max="10752" width="10.42578125" style="2"/>
    <col min="10753" max="10753" width="3.140625" style="2" customWidth="1"/>
    <col min="10754" max="10754" width="3.5703125" style="2" customWidth="1"/>
    <col min="10755" max="10755" width="27.140625" style="2" customWidth="1"/>
    <col min="10756" max="10756" width="6.85546875" style="2" customWidth="1"/>
    <col min="10757" max="10757" width="8.85546875" style="2" customWidth="1"/>
    <col min="10758" max="10758" width="7.5703125" style="2" customWidth="1"/>
    <col min="10759" max="10759" width="7" style="2" customWidth="1"/>
    <col min="10760" max="10760" width="7.28515625" style="2" customWidth="1"/>
    <col min="10761" max="10761" width="8.7109375" style="2" customWidth="1"/>
    <col min="10762" max="10762" width="12.140625" style="2" customWidth="1"/>
    <col min="10763" max="10763" width="8.85546875" style="2" customWidth="1"/>
    <col min="10764" max="10764" width="7.42578125" style="2" customWidth="1"/>
    <col min="10765" max="10765" width="0" style="2" hidden="1" customWidth="1"/>
    <col min="10766" max="10770" width="13.28515625" style="2" customWidth="1"/>
    <col min="10771" max="10771" width="8.5703125" style="2" customWidth="1"/>
    <col min="10772" max="10772" width="8.42578125" style="2" customWidth="1"/>
    <col min="10773" max="11008" width="10.42578125" style="2"/>
    <col min="11009" max="11009" width="3.140625" style="2" customWidth="1"/>
    <col min="11010" max="11010" width="3.5703125" style="2" customWidth="1"/>
    <col min="11011" max="11011" width="27.140625" style="2" customWidth="1"/>
    <col min="11012" max="11012" width="6.85546875" style="2" customWidth="1"/>
    <col min="11013" max="11013" width="8.85546875" style="2" customWidth="1"/>
    <col min="11014" max="11014" width="7.5703125" style="2" customWidth="1"/>
    <col min="11015" max="11015" width="7" style="2" customWidth="1"/>
    <col min="11016" max="11016" width="7.28515625" style="2" customWidth="1"/>
    <col min="11017" max="11017" width="8.7109375" style="2" customWidth="1"/>
    <col min="11018" max="11018" width="12.140625" style="2" customWidth="1"/>
    <col min="11019" max="11019" width="8.85546875" style="2" customWidth="1"/>
    <col min="11020" max="11020" width="7.42578125" style="2" customWidth="1"/>
    <col min="11021" max="11021" width="0" style="2" hidden="1" customWidth="1"/>
    <col min="11022" max="11026" width="13.28515625" style="2" customWidth="1"/>
    <col min="11027" max="11027" width="8.5703125" style="2" customWidth="1"/>
    <col min="11028" max="11028" width="8.42578125" style="2" customWidth="1"/>
    <col min="11029" max="11264" width="10.42578125" style="2"/>
    <col min="11265" max="11265" width="3.140625" style="2" customWidth="1"/>
    <col min="11266" max="11266" width="3.5703125" style="2" customWidth="1"/>
    <col min="11267" max="11267" width="27.140625" style="2" customWidth="1"/>
    <col min="11268" max="11268" width="6.85546875" style="2" customWidth="1"/>
    <col min="11269" max="11269" width="8.85546875" style="2" customWidth="1"/>
    <col min="11270" max="11270" width="7.5703125" style="2" customWidth="1"/>
    <col min="11271" max="11271" width="7" style="2" customWidth="1"/>
    <col min="11272" max="11272" width="7.28515625" style="2" customWidth="1"/>
    <col min="11273" max="11273" width="8.7109375" style="2" customWidth="1"/>
    <col min="11274" max="11274" width="12.140625" style="2" customWidth="1"/>
    <col min="11275" max="11275" width="8.85546875" style="2" customWidth="1"/>
    <col min="11276" max="11276" width="7.42578125" style="2" customWidth="1"/>
    <col min="11277" max="11277" width="0" style="2" hidden="1" customWidth="1"/>
    <col min="11278" max="11282" width="13.28515625" style="2" customWidth="1"/>
    <col min="11283" max="11283" width="8.5703125" style="2" customWidth="1"/>
    <col min="11284" max="11284" width="8.42578125" style="2" customWidth="1"/>
    <col min="11285" max="11520" width="10.42578125" style="2"/>
    <col min="11521" max="11521" width="3.140625" style="2" customWidth="1"/>
    <col min="11522" max="11522" width="3.5703125" style="2" customWidth="1"/>
    <col min="11523" max="11523" width="27.140625" style="2" customWidth="1"/>
    <col min="11524" max="11524" width="6.85546875" style="2" customWidth="1"/>
    <col min="11525" max="11525" width="8.85546875" style="2" customWidth="1"/>
    <col min="11526" max="11526" width="7.5703125" style="2" customWidth="1"/>
    <col min="11527" max="11527" width="7" style="2" customWidth="1"/>
    <col min="11528" max="11528" width="7.28515625" style="2" customWidth="1"/>
    <col min="11529" max="11529" width="8.7109375" style="2" customWidth="1"/>
    <col min="11530" max="11530" width="12.140625" style="2" customWidth="1"/>
    <col min="11531" max="11531" width="8.85546875" style="2" customWidth="1"/>
    <col min="11532" max="11532" width="7.42578125" style="2" customWidth="1"/>
    <col min="11533" max="11533" width="0" style="2" hidden="1" customWidth="1"/>
    <col min="11534" max="11538" width="13.28515625" style="2" customWidth="1"/>
    <col min="11539" max="11539" width="8.5703125" style="2" customWidth="1"/>
    <col min="11540" max="11540" width="8.42578125" style="2" customWidth="1"/>
    <col min="11541" max="11776" width="10.42578125" style="2"/>
    <col min="11777" max="11777" width="3.140625" style="2" customWidth="1"/>
    <col min="11778" max="11778" width="3.5703125" style="2" customWidth="1"/>
    <col min="11779" max="11779" width="27.140625" style="2" customWidth="1"/>
    <col min="11780" max="11780" width="6.85546875" style="2" customWidth="1"/>
    <col min="11781" max="11781" width="8.85546875" style="2" customWidth="1"/>
    <col min="11782" max="11782" width="7.5703125" style="2" customWidth="1"/>
    <col min="11783" max="11783" width="7" style="2" customWidth="1"/>
    <col min="11784" max="11784" width="7.28515625" style="2" customWidth="1"/>
    <col min="11785" max="11785" width="8.7109375" style="2" customWidth="1"/>
    <col min="11786" max="11786" width="12.140625" style="2" customWidth="1"/>
    <col min="11787" max="11787" width="8.85546875" style="2" customWidth="1"/>
    <col min="11788" max="11788" width="7.42578125" style="2" customWidth="1"/>
    <col min="11789" max="11789" width="0" style="2" hidden="1" customWidth="1"/>
    <col min="11790" max="11794" width="13.28515625" style="2" customWidth="1"/>
    <col min="11795" max="11795" width="8.5703125" style="2" customWidth="1"/>
    <col min="11796" max="11796" width="8.42578125" style="2" customWidth="1"/>
    <col min="11797" max="12032" width="10.42578125" style="2"/>
    <col min="12033" max="12033" width="3.140625" style="2" customWidth="1"/>
    <col min="12034" max="12034" width="3.5703125" style="2" customWidth="1"/>
    <col min="12035" max="12035" width="27.140625" style="2" customWidth="1"/>
    <col min="12036" max="12036" width="6.85546875" style="2" customWidth="1"/>
    <col min="12037" max="12037" width="8.85546875" style="2" customWidth="1"/>
    <col min="12038" max="12038" width="7.5703125" style="2" customWidth="1"/>
    <col min="12039" max="12039" width="7" style="2" customWidth="1"/>
    <col min="12040" max="12040" width="7.28515625" style="2" customWidth="1"/>
    <col min="12041" max="12041" width="8.7109375" style="2" customWidth="1"/>
    <col min="12042" max="12042" width="12.140625" style="2" customWidth="1"/>
    <col min="12043" max="12043" width="8.85546875" style="2" customWidth="1"/>
    <col min="12044" max="12044" width="7.42578125" style="2" customWidth="1"/>
    <col min="12045" max="12045" width="0" style="2" hidden="1" customWidth="1"/>
    <col min="12046" max="12050" width="13.28515625" style="2" customWidth="1"/>
    <col min="12051" max="12051" width="8.5703125" style="2" customWidth="1"/>
    <col min="12052" max="12052" width="8.42578125" style="2" customWidth="1"/>
    <col min="12053" max="12288" width="10.42578125" style="2"/>
    <col min="12289" max="12289" width="3.140625" style="2" customWidth="1"/>
    <col min="12290" max="12290" width="3.5703125" style="2" customWidth="1"/>
    <col min="12291" max="12291" width="27.140625" style="2" customWidth="1"/>
    <col min="12292" max="12292" width="6.85546875" style="2" customWidth="1"/>
    <col min="12293" max="12293" width="8.85546875" style="2" customWidth="1"/>
    <col min="12294" max="12294" width="7.5703125" style="2" customWidth="1"/>
    <col min="12295" max="12295" width="7" style="2" customWidth="1"/>
    <col min="12296" max="12296" width="7.28515625" style="2" customWidth="1"/>
    <col min="12297" max="12297" width="8.7109375" style="2" customWidth="1"/>
    <col min="12298" max="12298" width="12.140625" style="2" customWidth="1"/>
    <col min="12299" max="12299" width="8.85546875" style="2" customWidth="1"/>
    <col min="12300" max="12300" width="7.42578125" style="2" customWidth="1"/>
    <col min="12301" max="12301" width="0" style="2" hidden="1" customWidth="1"/>
    <col min="12302" max="12306" width="13.28515625" style="2" customWidth="1"/>
    <col min="12307" max="12307" width="8.5703125" style="2" customWidth="1"/>
    <col min="12308" max="12308" width="8.42578125" style="2" customWidth="1"/>
    <col min="12309" max="12544" width="10.42578125" style="2"/>
    <col min="12545" max="12545" width="3.140625" style="2" customWidth="1"/>
    <col min="12546" max="12546" width="3.5703125" style="2" customWidth="1"/>
    <col min="12547" max="12547" width="27.140625" style="2" customWidth="1"/>
    <col min="12548" max="12548" width="6.85546875" style="2" customWidth="1"/>
    <col min="12549" max="12549" width="8.85546875" style="2" customWidth="1"/>
    <col min="12550" max="12550" width="7.5703125" style="2" customWidth="1"/>
    <col min="12551" max="12551" width="7" style="2" customWidth="1"/>
    <col min="12552" max="12552" width="7.28515625" style="2" customWidth="1"/>
    <col min="12553" max="12553" width="8.7109375" style="2" customWidth="1"/>
    <col min="12554" max="12554" width="12.140625" style="2" customWidth="1"/>
    <col min="12555" max="12555" width="8.85546875" style="2" customWidth="1"/>
    <col min="12556" max="12556" width="7.42578125" style="2" customWidth="1"/>
    <col min="12557" max="12557" width="0" style="2" hidden="1" customWidth="1"/>
    <col min="12558" max="12562" width="13.28515625" style="2" customWidth="1"/>
    <col min="12563" max="12563" width="8.5703125" style="2" customWidth="1"/>
    <col min="12564" max="12564" width="8.42578125" style="2" customWidth="1"/>
    <col min="12565" max="12800" width="10.42578125" style="2"/>
    <col min="12801" max="12801" width="3.140625" style="2" customWidth="1"/>
    <col min="12802" max="12802" width="3.5703125" style="2" customWidth="1"/>
    <col min="12803" max="12803" width="27.140625" style="2" customWidth="1"/>
    <col min="12804" max="12804" width="6.85546875" style="2" customWidth="1"/>
    <col min="12805" max="12805" width="8.85546875" style="2" customWidth="1"/>
    <col min="12806" max="12806" width="7.5703125" style="2" customWidth="1"/>
    <col min="12807" max="12807" width="7" style="2" customWidth="1"/>
    <col min="12808" max="12808" width="7.28515625" style="2" customWidth="1"/>
    <col min="12809" max="12809" width="8.7109375" style="2" customWidth="1"/>
    <col min="12810" max="12810" width="12.140625" style="2" customWidth="1"/>
    <col min="12811" max="12811" width="8.85546875" style="2" customWidth="1"/>
    <col min="12812" max="12812" width="7.42578125" style="2" customWidth="1"/>
    <col min="12813" max="12813" width="0" style="2" hidden="1" customWidth="1"/>
    <col min="12814" max="12818" width="13.28515625" style="2" customWidth="1"/>
    <col min="12819" max="12819" width="8.5703125" style="2" customWidth="1"/>
    <col min="12820" max="12820" width="8.42578125" style="2" customWidth="1"/>
    <col min="12821" max="13056" width="10.42578125" style="2"/>
    <col min="13057" max="13057" width="3.140625" style="2" customWidth="1"/>
    <col min="13058" max="13058" width="3.5703125" style="2" customWidth="1"/>
    <col min="13059" max="13059" width="27.140625" style="2" customWidth="1"/>
    <col min="13060" max="13060" width="6.85546875" style="2" customWidth="1"/>
    <col min="13061" max="13061" width="8.85546875" style="2" customWidth="1"/>
    <col min="13062" max="13062" width="7.5703125" style="2" customWidth="1"/>
    <col min="13063" max="13063" width="7" style="2" customWidth="1"/>
    <col min="13064" max="13064" width="7.28515625" style="2" customWidth="1"/>
    <col min="13065" max="13065" width="8.7109375" style="2" customWidth="1"/>
    <col min="13066" max="13066" width="12.140625" style="2" customWidth="1"/>
    <col min="13067" max="13067" width="8.85546875" style="2" customWidth="1"/>
    <col min="13068" max="13068" width="7.42578125" style="2" customWidth="1"/>
    <col min="13069" max="13069" width="0" style="2" hidden="1" customWidth="1"/>
    <col min="13070" max="13074" width="13.28515625" style="2" customWidth="1"/>
    <col min="13075" max="13075" width="8.5703125" style="2" customWidth="1"/>
    <col min="13076" max="13076" width="8.42578125" style="2" customWidth="1"/>
    <col min="13077" max="13312" width="10.42578125" style="2"/>
    <col min="13313" max="13313" width="3.140625" style="2" customWidth="1"/>
    <col min="13314" max="13314" width="3.5703125" style="2" customWidth="1"/>
    <col min="13315" max="13315" width="27.140625" style="2" customWidth="1"/>
    <col min="13316" max="13316" width="6.85546875" style="2" customWidth="1"/>
    <col min="13317" max="13317" width="8.85546875" style="2" customWidth="1"/>
    <col min="13318" max="13318" width="7.5703125" style="2" customWidth="1"/>
    <col min="13319" max="13319" width="7" style="2" customWidth="1"/>
    <col min="13320" max="13320" width="7.28515625" style="2" customWidth="1"/>
    <col min="13321" max="13321" width="8.7109375" style="2" customWidth="1"/>
    <col min="13322" max="13322" width="12.140625" style="2" customWidth="1"/>
    <col min="13323" max="13323" width="8.85546875" style="2" customWidth="1"/>
    <col min="13324" max="13324" width="7.42578125" style="2" customWidth="1"/>
    <col min="13325" max="13325" width="0" style="2" hidden="1" customWidth="1"/>
    <col min="13326" max="13330" width="13.28515625" style="2" customWidth="1"/>
    <col min="13331" max="13331" width="8.5703125" style="2" customWidth="1"/>
    <col min="13332" max="13332" width="8.42578125" style="2" customWidth="1"/>
    <col min="13333" max="13568" width="10.42578125" style="2"/>
    <col min="13569" max="13569" width="3.140625" style="2" customWidth="1"/>
    <col min="13570" max="13570" width="3.5703125" style="2" customWidth="1"/>
    <col min="13571" max="13571" width="27.140625" style="2" customWidth="1"/>
    <col min="13572" max="13572" width="6.85546875" style="2" customWidth="1"/>
    <col min="13573" max="13573" width="8.85546875" style="2" customWidth="1"/>
    <col min="13574" max="13574" width="7.5703125" style="2" customWidth="1"/>
    <col min="13575" max="13575" width="7" style="2" customWidth="1"/>
    <col min="13576" max="13576" width="7.28515625" style="2" customWidth="1"/>
    <col min="13577" max="13577" width="8.7109375" style="2" customWidth="1"/>
    <col min="13578" max="13578" width="12.140625" style="2" customWidth="1"/>
    <col min="13579" max="13579" width="8.85546875" style="2" customWidth="1"/>
    <col min="13580" max="13580" width="7.42578125" style="2" customWidth="1"/>
    <col min="13581" max="13581" width="0" style="2" hidden="1" customWidth="1"/>
    <col min="13582" max="13586" width="13.28515625" style="2" customWidth="1"/>
    <col min="13587" max="13587" width="8.5703125" style="2" customWidth="1"/>
    <col min="13588" max="13588" width="8.42578125" style="2" customWidth="1"/>
    <col min="13589" max="13824" width="10.42578125" style="2"/>
    <col min="13825" max="13825" width="3.140625" style="2" customWidth="1"/>
    <col min="13826" max="13826" width="3.5703125" style="2" customWidth="1"/>
    <col min="13827" max="13827" width="27.140625" style="2" customWidth="1"/>
    <col min="13828" max="13828" width="6.85546875" style="2" customWidth="1"/>
    <col min="13829" max="13829" width="8.85546875" style="2" customWidth="1"/>
    <col min="13830" max="13830" width="7.5703125" style="2" customWidth="1"/>
    <col min="13831" max="13831" width="7" style="2" customWidth="1"/>
    <col min="13832" max="13832" width="7.28515625" style="2" customWidth="1"/>
    <col min="13833" max="13833" width="8.7109375" style="2" customWidth="1"/>
    <col min="13834" max="13834" width="12.140625" style="2" customWidth="1"/>
    <col min="13835" max="13835" width="8.85546875" style="2" customWidth="1"/>
    <col min="13836" max="13836" width="7.42578125" style="2" customWidth="1"/>
    <col min="13837" max="13837" width="0" style="2" hidden="1" customWidth="1"/>
    <col min="13838" max="13842" width="13.28515625" style="2" customWidth="1"/>
    <col min="13843" max="13843" width="8.5703125" style="2" customWidth="1"/>
    <col min="13844" max="13844" width="8.42578125" style="2" customWidth="1"/>
    <col min="13845" max="14080" width="10.42578125" style="2"/>
    <col min="14081" max="14081" width="3.140625" style="2" customWidth="1"/>
    <col min="14082" max="14082" width="3.5703125" style="2" customWidth="1"/>
    <col min="14083" max="14083" width="27.140625" style="2" customWidth="1"/>
    <col min="14084" max="14084" width="6.85546875" style="2" customWidth="1"/>
    <col min="14085" max="14085" width="8.85546875" style="2" customWidth="1"/>
    <col min="14086" max="14086" width="7.5703125" style="2" customWidth="1"/>
    <col min="14087" max="14087" width="7" style="2" customWidth="1"/>
    <col min="14088" max="14088" width="7.28515625" style="2" customWidth="1"/>
    <col min="14089" max="14089" width="8.7109375" style="2" customWidth="1"/>
    <col min="14090" max="14090" width="12.140625" style="2" customWidth="1"/>
    <col min="14091" max="14091" width="8.85546875" style="2" customWidth="1"/>
    <col min="14092" max="14092" width="7.42578125" style="2" customWidth="1"/>
    <col min="14093" max="14093" width="0" style="2" hidden="1" customWidth="1"/>
    <col min="14094" max="14098" width="13.28515625" style="2" customWidth="1"/>
    <col min="14099" max="14099" width="8.5703125" style="2" customWidth="1"/>
    <col min="14100" max="14100" width="8.42578125" style="2" customWidth="1"/>
    <col min="14101" max="14336" width="10.42578125" style="2"/>
    <col min="14337" max="14337" width="3.140625" style="2" customWidth="1"/>
    <col min="14338" max="14338" width="3.5703125" style="2" customWidth="1"/>
    <col min="14339" max="14339" width="27.140625" style="2" customWidth="1"/>
    <col min="14340" max="14340" width="6.85546875" style="2" customWidth="1"/>
    <col min="14341" max="14341" width="8.85546875" style="2" customWidth="1"/>
    <col min="14342" max="14342" width="7.5703125" style="2" customWidth="1"/>
    <col min="14343" max="14343" width="7" style="2" customWidth="1"/>
    <col min="14344" max="14344" width="7.28515625" style="2" customWidth="1"/>
    <col min="14345" max="14345" width="8.7109375" style="2" customWidth="1"/>
    <col min="14346" max="14346" width="12.140625" style="2" customWidth="1"/>
    <col min="14347" max="14347" width="8.85546875" style="2" customWidth="1"/>
    <col min="14348" max="14348" width="7.42578125" style="2" customWidth="1"/>
    <col min="14349" max="14349" width="0" style="2" hidden="1" customWidth="1"/>
    <col min="14350" max="14354" width="13.28515625" style="2" customWidth="1"/>
    <col min="14355" max="14355" width="8.5703125" style="2" customWidth="1"/>
    <col min="14356" max="14356" width="8.42578125" style="2" customWidth="1"/>
    <col min="14357" max="14592" width="10.42578125" style="2"/>
    <col min="14593" max="14593" width="3.140625" style="2" customWidth="1"/>
    <col min="14594" max="14594" width="3.5703125" style="2" customWidth="1"/>
    <col min="14595" max="14595" width="27.140625" style="2" customWidth="1"/>
    <col min="14596" max="14596" width="6.85546875" style="2" customWidth="1"/>
    <col min="14597" max="14597" width="8.85546875" style="2" customWidth="1"/>
    <col min="14598" max="14598" width="7.5703125" style="2" customWidth="1"/>
    <col min="14599" max="14599" width="7" style="2" customWidth="1"/>
    <col min="14600" max="14600" width="7.28515625" style="2" customWidth="1"/>
    <col min="14601" max="14601" width="8.7109375" style="2" customWidth="1"/>
    <col min="14602" max="14602" width="12.140625" style="2" customWidth="1"/>
    <col min="14603" max="14603" width="8.85546875" style="2" customWidth="1"/>
    <col min="14604" max="14604" width="7.42578125" style="2" customWidth="1"/>
    <col min="14605" max="14605" width="0" style="2" hidden="1" customWidth="1"/>
    <col min="14606" max="14610" width="13.28515625" style="2" customWidth="1"/>
    <col min="14611" max="14611" width="8.5703125" style="2" customWidth="1"/>
    <col min="14612" max="14612" width="8.42578125" style="2" customWidth="1"/>
    <col min="14613" max="14848" width="10.42578125" style="2"/>
    <col min="14849" max="14849" width="3.140625" style="2" customWidth="1"/>
    <col min="14850" max="14850" width="3.5703125" style="2" customWidth="1"/>
    <col min="14851" max="14851" width="27.140625" style="2" customWidth="1"/>
    <col min="14852" max="14852" width="6.85546875" style="2" customWidth="1"/>
    <col min="14853" max="14853" width="8.85546875" style="2" customWidth="1"/>
    <col min="14854" max="14854" width="7.5703125" style="2" customWidth="1"/>
    <col min="14855" max="14855" width="7" style="2" customWidth="1"/>
    <col min="14856" max="14856" width="7.28515625" style="2" customWidth="1"/>
    <col min="14857" max="14857" width="8.7109375" style="2" customWidth="1"/>
    <col min="14858" max="14858" width="12.140625" style="2" customWidth="1"/>
    <col min="14859" max="14859" width="8.85546875" style="2" customWidth="1"/>
    <col min="14860" max="14860" width="7.42578125" style="2" customWidth="1"/>
    <col min="14861" max="14861" width="0" style="2" hidden="1" customWidth="1"/>
    <col min="14862" max="14866" width="13.28515625" style="2" customWidth="1"/>
    <col min="14867" max="14867" width="8.5703125" style="2" customWidth="1"/>
    <col min="14868" max="14868" width="8.42578125" style="2" customWidth="1"/>
    <col min="14869" max="15104" width="10.42578125" style="2"/>
    <col min="15105" max="15105" width="3.140625" style="2" customWidth="1"/>
    <col min="15106" max="15106" width="3.5703125" style="2" customWidth="1"/>
    <col min="15107" max="15107" width="27.140625" style="2" customWidth="1"/>
    <col min="15108" max="15108" width="6.85546875" style="2" customWidth="1"/>
    <col min="15109" max="15109" width="8.85546875" style="2" customWidth="1"/>
    <col min="15110" max="15110" width="7.5703125" style="2" customWidth="1"/>
    <col min="15111" max="15111" width="7" style="2" customWidth="1"/>
    <col min="15112" max="15112" width="7.28515625" style="2" customWidth="1"/>
    <col min="15113" max="15113" width="8.7109375" style="2" customWidth="1"/>
    <col min="15114" max="15114" width="12.140625" style="2" customWidth="1"/>
    <col min="15115" max="15115" width="8.85546875" style="2" customWidth="1"/>
    <col min="15116" max="15116" width="7.42578125" style="2" customWidth="1"/>
    <col min="15117" max="15117" width="0" style="2" hidden="1" customWidth="1"/>
    <col min="15118" max="15122" width="13.28515625" style="2" customWidth="1"/>
    <col min="15123" max="15123" width="8.5703125" style="2" customWidth="1"/>
    <col min="15124" max="15124" width="8.42578125" style="2" customWidth="1"/>
    <col min="15125" max="15360" width="10.42578125" style="2"/>
    <col min="15361" max="15361" width="3.140625" style="2" customWidth="1"/>
    <col min="15362" max="15362" width="3.5703125" style="2" customWidth="1"/>
    <col min="15363" max="15363" width="27.140625" style="2" customWidth="1"/>
    <col min="15364" max="15364" width="6.85546875" style="2" customWidth="1"/>
    <col min="15365" max="15365" width="8.85546875" style="2" customWidth="1"/>
    <col min="15366" max="15366" width="7.5703125" style="2" customWidth="1"/>
    <col min="15367" max="15367" width="7" style="2" customWidth="1"/>
    <col min="15368" max="15368" width="7.28515625" style="2" customWidth="1"/>
    <col min="15369" max="15369" width="8.7109375" style="2" customWidth="1"/>
    <col min="15370" max="15370" width="12.140625" style="2" customWidth="1"/>
    <col min="15371" max="15371" width="8.85546875" style="2" customWidth="1"/>
    <col min="15372" max="15372" width="7.42578125" style="2" customWidth="1"/>
    <col min="15373" max="15373" width="0" style="2" hidden="1" customWidth="1"/>
    <col min="15374" max="15378" width="13.28515625" style="2" customWidth="1"/>
    <col min="15379" max="15379" width="8.5703125" style="2" customWidth="1"/>
    <col min="15380" max="15380" width="8.42578125" style="2" customWidth="1"/>
    <col min="15381" max="15616" width="10.42578125" style="2"/>
    <col min="15617" max="15617" width="3.140625" style="2" customWidth="1"/>
    <col min="15618" max="15618" width="3.5703125" style="2" customWidth="1"/>
    <col min="15619" max="15619" width="27.140625" style="2" customWidth="1"/>
    <col min="15620" max="15620" width="6.85546875" style="2" customWidth="1"/>
    <col min="15621" max="15621" width="8.85546875" style="2" customWidth="1"/>
    <col min="15622" max="15622" width="7.5703125" style="2" customWidth="1"/>
    <col min="15623" max="15623" width="7" style="2" customWidth="1"/>
    <col min="15624" max="15624" width="7.28515625" style="2" customWidth="1"/>
    <col min="15625" max="15625" width="8.7109375" style="2" customWidth="1"/>
    <col min="15626" max="15626" width="12.140625" style="2" customWidth="1"/>
    <col min="15627" max="15627" width="8.85546875" style="2" customWidth="1"/>
    <col min="15628" max="15628" width="7.42578125" style="2" customWidth="1"/>
    <col min="15629" max="15629" width="0" style="2" hidden="1" customWidth="1"/>
    <col min="15630" max="15634" width="13.28515625" style="2" customWidth="1"/>
    <col min="15635" max="15635" width="8.5703125" style="2" customWidth="1"/>
    <col min="15636" max="15636" width="8.42578125" style="2" customWidth="1"/>
    <col min="15637" max="15872" width="10.42578125" style="2"/>
    <col min="15873" max="15873" width="3.140625" style="2" customWidth="1"/>
    <col min="15874" max="15874" width="3.5703125" style="2" customWidth="1"/>
    <col min="15875" max="15875" width="27.140625" style="2" customWidth="1"/>
    <col min="15876" max="15876" width="6.85546875" style="2" customWidth="1"/>
    <col min="15877" max="15877" width="8.85546875" style="2" customWidth="1"/>
    <col min="15878" max="15878" width="7.5703125" style="2" customWidth="1"/>
    <col min="15879" max="15879" width="7" style="2" customWidth="1"/>
    <col min="15880" max="15880" width="7.28515625" style="2" customWidth="1"/>
    <col min="15881" max="15881" width="8.7109375" style="2" customWidth="1"/>
    <col min="15882" max="15882" width="12.140625" style="2" customWidth="1"/>
    <col min="15883" max="15883" width="8.85546875" style="2" customWidth="1"/>
    <col min="15884" max="15884" width="7.42578125" style="2" customWidth="1"/>
    <col min="15885" max="15885" width="0" style="2" hidden="1" customWidth="1"/>
    <col min="15886" max="15890" width="13.28515625" style="2" customWidth="1"/>
    <col min="15891" max="15891" width="8.5703125" style="2" customWidth="1"/>
    <col min="15892" max="15892" width="8.42578125" style="2" customWidth="1"/>
    <col min="15893" max="16128" width="10.42578125" style="2"/>
    <col min="16129" max="16129" width="3.140625" style="2" customWidth="1"/>
    <col min="16130" max="16130" width="3.5703125" style="2" customWidth="1"/>
    <col min="16131" max="16131" width="27.140625" style="2" customWidth="1"/>
    <col min="16132" max="16132" width="6.85546875" style="2" customWidth="1"/>
    <col min="16133" max="16133" width="8.85546875" style="2" customWidth="1"/>
    <col min="16134" max="16134" width="7.5703125" style="2" customWidth="1"/>
    <col min="16135" max="16135" width="7" style="2" customWidth="1"/>
    <col min="16136" max="16136" width="7.28515625" style="2" customWidth="1"/>
    <col min="16137" max="16137" width="8.7109375" style="2" customWidth="1"/>
    <col min="16138" max="16138" width="12.140625" style="2" customWidth="1"/>
    <col min="16139" max="16139" width="8.85546875" style="2" customWidth="1"/>
    <col min="16140" max="16140" width="7.42578125" style="2" customWidth="1"/>
    <col min="16141" max="16141" width="0" style="2" hidden="1" customWidth="1"/>
    <col min="16142" max="16146" width="13.28515625" style="2" customWidth="1"/>
    <col min="16147" max="16147" width="8.5703125" style="2" customWidth="1"/>
    <col min="16148" max="16148" width="8.42578125" style="2" customWidth="1"/>
    <col min="16149" max="16384" width="10.42578125" style="2"/>
  </cols>
  <sheetData>
    <row r="1" spans="1:20" x14ac:dyDescent="0.2">
      <c r="A1" s="1"/>
      <c r="T1" s="3"/>
    </row>
    <row r="2" spans="1:20" ht="18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5.75" x14ac:dyDescent="0.25">
      <c r="A3" s="85" t="s">
        <v>87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9.75" customHeight="1" thickBo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27.75" customHeight="1" x14ac:dyDescent="0.2">
      <c r="A5" s="87" t="s">
        <v>1</v>
      </c>
      <c r="B5" s="90" t="s">
        <v>2</v>
      </c>
      <c r="C5" s="90" t="s">
        <v>3</v>
      </c>
      <c r="D5" s="93" t="s">
        <v>4</v>
      </c>
      <c r="E5" s="90" t="s">
        <v>5</v>
      </c>
      <c r="F5" s="90"/>
      <c r="G5" s="90"/>
      <c r="H5" s="90" t="s">
        <v>6</v>
      </c>
      <c r="I5" s="96"/>
      <c r="J5" s="96"/>
      <c r="K5" s="96"/>
      <c r="L5" s="97"/>
      <c r="M5" s="97"/>
      <c r="N5" s="97"/>
      <c r="O5" s="97"/>
      <c r="P5" s="97"/>
      <c r="Q5" s="97"/>
      <c r="R5" s="97"/>
      <c r="S5" s="97"/>
      <c r="T5" s="98"/>
    </row>
    <row r="6" spans="1:20" ht="15" customHeight="1" x14ac:dyDescent="0.2">
      <c r="A6" s="88"/>
      <c r="B6" s="91"/>
      <c r="C6" s="91"/>
      <c r="D6" s="94"/>
      <c r="E6" s="91" t="s">
        <v>7</v>
      </c>
      <c r="F6" s="91" t="s">
        <v>8</v>
      </c>
      <c r="G6" s="91"/>
      <c r="H6" s="91" t="s">
        <v>9</v>
      </c>
      <c r="I6" s="91" t="s">
        <v>10</v>
      </c>
      <c r="J6" s="109" t="s">
        <v>11</v>
      </c>
      <c r="K6" s="109" t="s">
        <v>12</v>
      </c>
      <c r="L6" s="111" t="s">
        <v>13</v>
      </c>
      <c r="M6" s="119" t="s">
        <v>14</v>
      </c>
      <c r="N6" s="120"/>
      <c r="O6" s="120"/>
      <c r="P6" s="101" t="s">
        <v>15</v>
      </c>
      <c r="Q6" s="101"/>
      <c r="R6" s="101"/>
      <c r="S6" s="102"/>
      <c r="T6" s="4"/>
    </row>
    <row r="7" spans="1:20" ht="12.75" customHeight="1" x14ac:dyDescent="0.2">
      <c r="A7" s="88"/>
      <c r="B7" s="91"/>
      <c r="C7" s="91"/>
      <c r="D7" s="94"/>
      <c r="E7" s="91"/>
      <c r="F7" s="103" t="s">
        <v>16</v>
      </c>
      <c r="G7" s="103" t="s">
        <v>17</v>
      </c>
      <c r="H7" s="91"/>
      <c r="I7" s="91"/>
      <c r="J7" s="109"/>
      <c r="K7" s="109"/>
      <c r="L7" s="112"/>
      <c r="M7" s="104" t="s">
        <v>18</v>
      </c>
      <c r="N7" s="106" t="s">
        <v>19</v>
      </c>
      <c r="O7" s="107"/>
      <c r="P7" s="104" t="s">
        <v>18</v>
      </c>
      <c r="Q7" s="106" t="s">
        <v>19</v>
      </c>
      <c r="R7" s="107"/>
      <c r="S7" s="108"/>
      <c r="T7" s="99" t="s">
        <v>20</v>
      </c>
    </row>
    <row r="8" spans="1:20" ht="40.5" customHeight="1" thickBot="1" x14ac:dyDescent="0.25">
      <c r="A8" s="89"/>
      <c r="B8" s="92"/>
      <c r="C8" s="92"/>
      <c r="D8" s="95"/>
      <c r="E8" s="92"/>
      <c r="F8" s="95"/>
      <c r="G8" s="95"/>
      <c r="H8" s="92"/>
      <c r="I8" s="92"/>
      <c r="J8" s="110"/>
      <c r="K8" s="110"/>
      <c r="L8" s="113"/>
      <c r="M8" s="105"/>
      <c r="N8" s="5" t="s">
        <v>21</v>
      </c>
      <c r="O8" s="5" t="s">
        <v>22</v>
      </c>
      <c r="P8" s="105"/>
      <c r="Q8" s="5" t="s">
        <v>23</v>
      </c>
      <c r="R8" s="5" t="s">
        <v>24</v>
      </c>
      <c r="S8" s="5" t="s">
        <v>25</v>
      </c>
      <c r="T8" s="100"/>
    </row>
    <row r="9" spans="1:20" ht="13.5" thickBot="1" x14ac:dyDescent="0.25">
      <c r="A9" s="6">
        <v>1</v>
      </c>
      <c r="B9" s="7">
        <v>3</v>
      </c>
      <c r="C9" s="7">
        <v>4</v>
      </c>
      <c r="D9" s="7"/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8"/>
      <c r="M9" s="8">
        <v>12</v>
      </c>
      <c r="N9" s="56"/>
      <c r="O9" s="56"/>
      <c r="P9" s="8"/>
      <c r="Q9" s="8"/>
      <c r="R9" s="8"/>
      <c r="S9" s="8">
        <v>13</v>
      </c>
      <c r="T9" s="9">
        <v>14</v>
      </c>
    </row>
    <row r="10" spans="1:20" ht="14.25" customHeight="1" thickBot="1" x14ac:dyDescent="0.25">
      <c r="A10" s="10">
        <v>1</v>
      </c>
      <c r="B10" s="114" t="s">
        <v>26</v>
      </c>
      <c r="C10" s="11" t="s">
        <v>27</v>
      </c>
      <c r="D10" s="12"/>
      <c r="E10" s="57">
        <f>F10+G10</f>
        <v>735</v>
      </c>
      <c r="F10" s="58">
        <v>460</v>
      </c>
      <c r="G10" s="58">
        <v>275</v>
      </c>
      <c r="H10" s="58">
        <v>4</v>
      </c>
      <c r="I10" s="58">
        <v>0</v>
      </c>
      <c r="J10" s="58">
        <v>0</v>
      </c>
      <c r="K10" s="58"/>
      <c r="L10" s="59"/>
      <c r="M10" s="60">
        <f t="shared" ref="M10:M47" si="0">E10+D10-H10-I10-J10-K10-L10</f>
        <v>731</v>
      </c>
      <c r="N10" s="61">
        <v>220</v>
      </c>
      <c r="O10" s="61">
        <f>M10-N10</f>
        <v>511</v>
      </c>
      <c r="P10" s="15">
        <f t="shared" ref="P10:P34" si="1">Q10+S10</f>
        <v>0</v>
      </c>
      <c r="Q10" s="16"/>
      <c r="R10" s="16"/>
      <c r="S10" s="14"/>
      <c r="T10" s="17">
        <f t="shared" ref="T10:T47" si="2">M10-P10</f>
        <v>731</v>
      </c>
    </row>
    <row r="11" spans="1:20" ht="14.25" customHeight="1" thickBot="1" x14ac:dyDescent="0.25">
      <c r="A11" s="10">
        <v>2</v>
      </c>
      <c r="B11" s="115"/>
      <c r="C11" s="18" t="s">
        <v>28</v>
      </c>
      <c r="D11" s="12"/>
      <c r="E11" s="57">
        <f t="shared" ref="E11:E47" si="3">F11+G11</f>
        <v>67</v>
      </c>
      <c r="F11" s="58">
        <v>61</v>
      </c>
      <c r="G11" s="58">
        <v>6</v>
      </c>
      <c r="H11" s="58">
        <v>3</v>
      </c>
      <c r="I11" s="58">
        <v>0</v>
      </c>
      <c r="J11" s="58">
        <v>0</v>
      </c>
      <c r="K11" s="58"/>
      <c r="L11" s="59"/>
      <c r="M11" s="60">
        <f t="shared" si="0"/>
        <v>64</v>
      </c>
      <c r="N11" s="61">
        <v>20</v>
      </c>
      <c r="O11" s="61">
        <f t="shared" ref="O11:O47" si="4">M11-N11</f>
        <v>44</v>
      </c>
      <c r="P11" s="15">
        <f t="shared" si="1"/>
        <v>0</v>
      </c>
      <c r="Q11" s="16"/>
      <c r="R11" s="16"/>
      <c r="S11" s="14"/>
      <c r="T11" s="17">
        <f t="shared" si="2"/>
        <v>64</v>
      </c>
    </row>
    <row r="12" spans="1:20" ht="14.25" customHeight="1" thickBot="1" x14ac:dyDescent="0.25">
      <c r="A12" s="19">
        <v>3</v>
      </c>
      <c r="B12" s="115"/>
      <c r="C12" s="20" t="s">
        <v>29</v>
      </c>
      <c r="D12" s="12"/>
      <c r="E12" s="57">
        <f t="shared" si="3"/>
        <v>2</v>
      </c>
      <c r="F12" s="62">
        <v>2</v>
      </c>
      <c r="G12" s="62">
        <v>0</v>
      </c>
      <c r="H12" s="62">
        <v>0</v>
      </c>
      <c r="I12" s="62">
        <v>0</v>
      </c>
      <c r="J12" s="62">
        <v>0</v>
      </c>
      <c r="K12" s="62"/>
      <c r="L12" s="59"/>
      <c r="M12" s="60">
        <f t="shared" si="0"/>
        <v>2</v>
      </c>
      <c r="N12" s="61"/>
      <c r="O12" s="61">
        <f t="shared" si="4"/>
        <v>2</v>
      </c>
      <c r="P12" s="15">
        <f t="shared" si="1"/>
        <v>0</v>
      </c>
      <c r="Q12" s="16"/>
      <c r="R12" s="16"/>
      <c r="S12" s="14"/>
      <c r="T12" s="17">
        <f t="shared" si="2"/>
        <v>2</v>
      </c>
    </row>
    <row r="13" spans="1:20" ht="15" customHeight="1" thickBot="1" x14ac:dyDescent="0.25">
      <c r="A13" s="19">
        <v>4</v>
      </c>
      <c r="B13" s="115"/>
      <c r="C13" s="20" t="s">
        <v>30</v>
      </c>
      <c r="D13" s="12"/>
      <c r="E13" s="57">
        <f t="shared" si="3"/>
        <v>181</v>
      </c>
      <c r="F13" s="62">
        <v>117</v>
      </c>
      <c r="G13" s="62">
        <v>64</v>
      </c>
      <c r="H13" s="62">
        <v>0.9</v>
      </c>
      <c r="I13" s="62">
        <v>0</v>
      </c>
      <c r="J13" s="62">
        <v>0</v>
      </c>
      <c r="K13" s="62"/>
      <c r="L13" s="59"/>
      <c r="M13" s="60">
        <f t="shared" si="0"/>
        <v>180.1</v>
      </c>
      <c r="N13" s="61">
        <v>50</v>
      </c>
      <c r="O13" s="61">
        <f t="shared" si="4"/>
        <v>130.1</v>
      </c>
      <c r="P13" s="15">
        <f t="shared" si="1"/>
        <v>0</v>
      </c>
      <c r="Q13" s="16"/>
      <c r="R13" s="16"/>
      <c r="S13" s="14"/>
      <c r="T13" s="17">
        <f t="shared" si="2"/>
        <v>180.1</v>
      </c>
    </row>
    <row r="14" spans="1:20" ht="13.5" customHeight="1" thickBot="1" x14ac:dyDescent="0.25">
      <c r="A14" s="19">
        <v>5</v>
      </c>
      <c r="B14" s="115"/>
      <c r="C14" s="20" t="s">
        <v>31</v>
      </c>
      <c r="D14" s="12"/>
      <c r="E14" s="57">
        <f t="shared" si="3"/>
        <v>1</v>
      </c>
      <c r="F14" s="62">
        <v>1</v>
      </c>
      <c r="G14" s="62">
        <v>0</v>
      </c>
      <c r="H14" s="62">
        <v>0</v>
      </c>
      <c r="I14" s="62">
        <v>0</v>
      </c>
      <c r="J14" s="62">
        <v>0</v>
      </c>
      <c r="K14" s="62"/>
      <c r="L14" s="59"/>
      <c r="M14" s="60">
        <f t="shared" si="0"/>
        <v>1</v>
      </c>
      <c r="N14" s="61">
        <f t="shared" ref="N14:N47" si="5">ROUND(M14*0.3,0)</f>
        <v>0</v>
      </c>
      <c r="O14" s="61">
        <f t="shared" si="4"/>
        <v>1</v>
      </c>
      <c r="P14" s="15">
        <f t="shared" si="1"/>
        <v>0</v>
      </c>
      <c r="Q14" s="16"/>
      <c r="R14" s="16"/>
      <c r="S14" s="14"/>
      <c r="T14" s="17">
        <f t="shared" si="2"/>
        <v>1</v>
      </c>
    </row>
    <row r="15" spans="1:20" ht="13.5" customHeight="1" thickBot="1" x14ac:dyDescent="0.25">
      <c r="A15" s="19"/>
      <c r="B15" s="115"/>
      <c r="C15" s="20" t="s">
        <v>84</v>
      </c>
      <c r="D15" s="12"/>
      <c r="E15" s="57">
        <f t="shared" si="3"/>
        <v>2</v>
      </c>
      <c r="F15" s="62">
        <v>2</v>
      </c>
      <c r="G15" s="62">
        <v>0</v>
      </c>
      <c r="H15" s="62">
        <v>0</v>
      </c>
      <c r="I15" s="62">
        <v>0</v>
      </c>
      <c r="J15" s="62">
        <v>0</v>
      </c>
      <c r="K15" s="62"/>
      <c r="L15" s="59"/>
      <c r="M15" s="60">
        <f t="shared" si="0"/>
        <v>2</v>
      </c>
      <c r="N15" s="61"/>
      <c r="O15" s="61">
        <f t="shared" si="4"/>
        <v>2</v>
      </c>
      <c r="P15" s="15"/>
      <c r="Q15" s="16"/>
      <c r="R15" s="16"/>
      <c r="S15" s="14"/>
      <c r="T15" s="17">
        <f t="shared" si="2"/>
        <v>2</v>
      </c>
    </row>
    <row r="16" spans="1:20" ht="15" customHeight="1" thickBot="1" x14ac:dyDescent="0.25">
      <c r="A16" s="19">
        <v>6</v>
      </c>
      <c r="B16" s="115"/>
      <c r="C16" s="20" t="s">
        <v>32</v>
      </c>
      <c r="D16" s="12"/>
      <c r="E16" s="57">
        <f t="shared" si="3"/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/>
      <c r="L16" s="59"/>
      <c r="M16" s="60">
        <f t="shared" si="0"/>
        <v>0</v>
      </c>
      <c r="N16" s="61">
        <f t="shared" si="5"/>
        <v>0</v>
      </c>
      <c r="O16" s="61">
        <f t="shared" si="4"/>
        <v>0</v>
      </c>
      <c r="P16" s="15">
        <f t="shared" si="1"/>
        <v>0</v>
      </c>
      <c r="Q16" s="16"/>
      <c r="R16" s="16"/>
      <c r="S16" s="14"/>
      <c r="T16" s="17">
        <f t="shared" si="2"/>
        <v>0</v>
      </c>
    </row>
    <row r="17" spans="1:20" ht="14.25" customHeight="1" thickBot="1" x14ac:dyDescent="0.25">
      <c r="A17" s="19">
        <v>7</v>
      </c>
      <c r="B17" s="116"/>
      <c r="C17" s="21" t="s">
        <v>33</v>
      </c>
      <c r="D17" s="12"/>
      <c r="E17" s="57">
        <f t="shared" si="3"/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/>
      <c r="L17" s="59"/>
      <c r="M17" s="60">
        <f t="shared" si="0"/>
        <v>0</v>
      </c>
      <c r="N17" s="61">
        <f t="shared" si="5"/>
        <v>0</v>
      </c>
      <c r="O17" s="61">
        <f t="shared" si="4"/>
        <v>0</v>
      </c>
      <c r="P17" s="15">
        <f t="shared" si="1"/>
        <v>0</v>
      </c>
      <c r="Q17" s="16"/>
      <c r="R17" s="16"/>
      <c r="S17" s="14"/>
      <c r="T17" s="17">
        <f t="shared" si="2"/>
        <v>0</v>
      </c>
    </row>
    <row r="18" spans="1:20" ht="15" customHeight="1" thickBot="1" x14ac:dyDescent="0.25">
      <c r="A18" s="19">
        <v>8</v>
      </c>
      <c r="B18" s="114" t="s">
        <v>34</v>
      </c>
      <c r="C18" s="11" t="s">
        <v>27</v>
      </c>
      <c r="D18" s="12"/>
      <c r="E18" s="57">
        <f t="shared" si="3"/>
        <v>688</v>
      </c>
      <c r="F18" s="62">
        <v>428</v>
      </c>
      <c r="G18" s="62">
        <v>260</v>
      </c>
      <c r="H18" s="62">
        <v>3</v>
      </c>
      <c r="I18" s="62">
        <v>0</v>
      </c>
      <c r="J18" s="62">
        <v>0</v>
      </c>
      <c r="K18" s="62"/>
      <c r="L18" s="59"/>
      <c r="M18" s="60">
        <f t="shared" si="0"/>
        <v>685</v>
      </c>
      <c r="N18" s="61">
        <v>210</v>
      </c>
      <c r="O18" s="61">
        <f t="shared" si="4"/>
        <v>475</v>
      </c>
      <c r="P18" s="15">
        <f t="shared" si="1"/>
        <v>0</v>
      </c>
      <c r="Q18" s="16"/>
      <c r="R18" s="16"/>
      <c r="S18" s="14"/>
      <c r="T18" s="17">
        <f t="shared" si="2"/>
        <v>685</v>
      </c>
    </row>
    <row r="19" spans="1:20" ht="15" customHeight="1" thickBot="1" x14ac:dyDescent="0.25">
      <c r="A19" s="19">
        <v>9</v>
      </c>
      <c r="B19" s="115"/>
      <c r="C19" s="18" t="s">
        <v>28</v>
      </c>
      <c r="D19" s="12"/>
      <c r="E19" s="57">
        <f t="shared" si="3"/>
        <v>128</v>
      </c>
      <c r="F19" s="62">
        <v>109</v>
      </c>
      <c r="G19" s="62">
        <v>19</v>
      </c>
      <c r="H19" s="62">
        <v>3</v>
      </c>
      <c r="I19" s="62">
        <v>0</v>
      </c>
      <c r="J19" s="62">
        <v>0</v>
      </c>
      <c r="K19" s="62"/>
      <c r="L19" s="59"/>
      <c r="M19" s="60">
        <f t="shared" si="0"/>
        <v>125</v>
      </c>
      <c r="N19" s="61">
        <v>40</v>
      </c>
      <c r="O19" s="61">
        <f t="shared" si="4"/>
        <v>85</v>
      </c>
      <c r="P19" s="15">
        <f t="shared" si="1"/>
        <v>0</v>
      </c>
      <c r="Q19" s="16"/>
      <c r="R19" s="16"/>
      <c r="S19" s="14"/>
      <c r="T19" s="17">
        <f t="shared" si="2"/>
        <v>125</v>
      </c>
    </row>
    <row r="20" spans="1:20" ht="15" customHeight="1" thickBot="1" x14ac:dyDescent="0.25">
      <c r="A20" s="19">
        <v>10</v>
      </c>
      <c r="B20" s="115"/>
      <c r="C20" s="20" t="s">
        <v>29</v>
      </c>
      <c r="D20" s="12"/>
      <c r="E20" s="57">
        <f t="shared" si="3"/>
        <v>2</v>
      </c>
      <c r="F20" s="62">
        <v>2</v>
      </c>
      <c r="G20" s="62">
        <v>0</v>
      </c>
      <c r="H20" s="62">
        <v>0</v>
      </c>
      <c r="I20" s="62">
        <v>0</v>
      </c>
      <c r="J20" s="62">
        <v>0</v>
      </c>
      <c r="K20" s="62"/>
      <c r="L20" s="59"/>
      <c r="M20" s="60">
        <f t="shared" si="0"/>
        <v>2</v>
      </c>
      <c r="N20" s="61"/>
      <c r="O20" s="61">
        <f t="shared" si="4"/>
        <v>2</v>
      </c>
      <c r="P20" s="15">
        <f t="shared" si="1"/>
        <v>0</v>
      </c>
      <c r="Q20" s="16"/>
      <c r="R20" s="16"/>
      <c r="S20" s="14"/>
      <c r="T20" s="17">
        <f t="shared" si="2"/>
        <v>2</v>
      </c>
    </row>
    <row r="21" spans="1:20" ht="15" customHeight="1" thickBot="1" x14ac:dyDescent="0.25">
      <c r="A21" s="19">
        <v>11</v>
      </c>
      <c r="B21" s="115"/>
      <c r="C21" s="20" t="s">
        <v>30</v>
      </c>
      <c r="D21" s="22"/>
      <c r="E21" s="57">
        <f t="shared" si="3"/>
        <v>350</v>
      </c>
      <c r="F21" s="62">
        <v>202</v>
      </c>
      <c r="G21" s="62">
        <v>148</v>
      </c>
      <c r="H21" s="62">
        <v>5</v>
      </c>
      <c r="I21" s="62">
        <v>0</v>
      </c>
      <c r="J21" s="62">
        <v>0</v>
      </c>
      <c r="K21" s="62"/>
      <c r="L21" s="59"/>
      <c r="M21" s="60">
        <f t="shared" si="0"/>
        <v>345</v>
      </c>
      <c r="N21" s="61">
        <v>110</v>
      </c>
      <c r="O21" s="61">
        <f t="shared" si="4"/>
        <v>235</v>
      </c>
      <c r="P21" s="15">
        <f t="shared" si="1"/>
        <v>0</v>
      </c>
      <c r="Q21" s="16"/>
      <c r="R21" s="16"/>
      <c r="S21" s="14"/>
      <c r="T21" s="17">
        <f t="shared" si="2"/>
        <v>345</v>
      </c>
    </row>
    <row r="22" spans="1:20" ht="15" customHeight="1" thickBot="1" x14ac:dyDescent="0.25">
      <c r="A22" s="19">
        <v>12</v>
      </c>
      <c r="B22" s="115"/>
      <c r="C22" s="20" t="s">
        <v>31</v>
      </c>
      <c r="D22" s="22"/>
      <c r="E22" s="57">
        <f t="shared" si="3"/>
        <v>4</v>
      </c>
      <c r="F22" s="62">
        <v>3</v>
      </c>
      <c r="G22" s="62">
        <v>1</v>
      </c>
      <c r="H22" s="62">
        <v>0</v>
      </c>
      <c r="I22" s="62">
        <v>0</v>
      </c>
      <c r="J22" s="62">
        <v>0</v>
      </c>
      <c r="K22" s="62"/>
      <c r="L22" s="59"/>
      <c r="M22" s="60">
        <f t="shared" si="0"/>
        <v>4</v>
      </c>
      <c r="N22" s="61"/>
      <c r="O22" s="61">
        <f t="shared" si="4"/>
        <v>4</v>
      </c>
      <c r="P22" s="15">
        <f t="shared" si="1"/>
        <v>0</v>
      </c>
      <c r="Q22" s="16"/>
      <c r="R22" s="16"/>
      <c r="S22" s="14"/>
      <c r="T22" s="17">
        <f t="shared" si="2"/>
        <v>4</v>
      </c>
    </row>
    <row r="23" spans="1:20" ht="15" customHeight="1" thickBot="1" x14ac:dyDescent="0.25">
      <c r="A23" s="19"/>
      <c r="B23" s="115"/>
      <c r="C23" s="20" t="s">
        <v>84</v>
      </c>
      <c r="D23" s="22"/>
      <c r="E23" s="57">
        <f t="shared" si="3"/>
        <v>5</v>
      </c>
      <c r="F23" s="62">
        <v>5</v>
      </c>
      <c r="G23" s="62">
        <v>0</v>
      </c>
      <c r="H23" s="62">
        <v>0</v>
      </c>
      <c r="I23" s="62">
        <v>0</v>
      </c>
      <c r="J23" s="62">
        <v>0</v>
      </c>
      <c r="K23" s="62"/>
      <c r="L23" s="59"/>
      <c r="M23" s="60">
        <f t="shared" si="0"/>
        <v>5</v>
      </c>
      <c r="N23" s="61"/>
      <c r="O23" s="61">
        <f t="shared" si="4"/>
        <v>5</v>
      </c>
      <c r="P23" s="15"/>
      <c r="Q23" s="16"/>
      <c r="R23" s="16"/>
      <c r="S23" s="14"/>
      <c r="T23" s="17">
        <f t="shared" si="2"/>
        <v>5</v>
      </c>
    </row>
    <row r="24" spans="1:20" ht="15" customHeight="1" thickBot="1" x14ac:dyDescent="0.25">
      <c r="A24" s="19">
        <v>13</v>
      </c>
      <c r="B24" s="115"/>
      <c r="C24" s="20" t="s">
        <v>32</v>
      </c>
      <c r="D24" s="22"/>
      <c r="E24" s="57">
        <f t="shared" si="3"/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/>
      <c r="L24" s="59"/>
      <c r="M24" s="60">
        <f t="shared" si="0"/>
        <v>0</v>
      </c>
      <c r="N24" s="61">
        <f t="shared" si="5"/>
        <v>0</v>
      </c>
      <c r="O24" s="61">
        <f t="shared" si="4"/>
        <v>0</v>
      </c>
      <c r="P24" s="15">
        <f t="shared" si="1"/>
        <v>0</v>
      </c>
      <c r="Q24" s="16"/>
      <c r="R24" s="16"/>
      <c r="S24" s="14"/>
      <c r="T24" s="17">
        <f t="shared" si="2"/>
        <v>0</v>
      </c>
    </row>
    <row r="25" spans="1:20" ht="15" customHeight="1" thickBot="1" x14ac:dyDescent="0.25">
      <c r="A25" s="19">
        <v>14</v>
      </c>
      <c r="B25" s="116"/>
      <c r="C25" s="21" t="s">
        <v>33</v>
      </c>
      <c r="D25" s="22"/>
      <c r="E25" s="57">
        <f t="shared" si="3"/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/>
      <c r="L25" s="59"/>
      <c r="M25" s="60">
        <f t="shared" si="0"/>
        <v>0</v>
      </c>
      <c r="N25" s="61">
        <f t="shared" si="5"/>
        <v>0</v>
      </c>
      <c r="O25" s="61">
        <f t="shared" si="4"/>
        <v>0</v>
      </c>
      <c r="P25" s="15">
        <f t="shared" si="1"/>
        <v>0</v>
      </c>
      <c r="Q25" s="16"/>
      <c r="R25" s="16"/>
      <c r="S25" s="14"/>
      <c r="T25" s="17">
        <f t="shared" si="2"/>
        <v>0</v>
      </c>
    </row>
    <row r="26" spans="1:20" ht="15" customHeight="1" thickBot="1" x14ac:dyDescent="0.3">
      <c r="A26" s="19">
        <v>15</v>
      </c>
      <c r="B26" s="114" t="s">
        <v>35</v>
      </c>
      <c r="C26" s="11" t="s">
        <v>27</v>
      </c>
      <c r="D26" s="22"/>
      <c r="E26" s="57">
        <f t="shared" si="3"/>
        <v>1157</v>
      </c>
      <c r="F26" s="63">
        <v>639</v>
      </c>
      <c r="G26" s="63">
        <v>518</v>
      </c>
      <c r="H26" s="63">
        <v>7</v>
      </c>
      <c r="I26" s="63">
        <v>0</v>
      </c>
      <c r="J26" s="63">
        <v>0</v>
      </c>
      <c r="K26" s="63"/>
      <c r="L26" s="64"/>
      <c r="M26" s="60">
        <f t="shared" si="0"/>
        <v>1150</v>
      </c>
      <c r="N26" s="61">
        <v>345</v>
      </c>
      <c r="O26" s="61">
        <f t="shared" si="4"/>
        <v>805</v>
      </c>
      <c r="P26" s="15">
        <f t="shared" si="1"/>
        <v>0</v>
      </c>
      <c r="Q26" s="16"/>
      <c r="R26" s="16"/>
      <c r="S26" s="23"/>
      <c r="T26" s="17">
        <f t="shared" si="2"/>
        <v>1150</v>
      </c>
    </row>
    <row r="27" spans="1:20" ht="15" customHeight="1" thickBot="1" x14ac:dyDescent="0.25">
      <c r="A27" s="19">
        <v>16</v>
      </c>
      <c r="B27" s="115"/>
      <c r="C27" s="18" t="s">
        <v>28</v>
      </c>
      <c r="D27" s="22"/>
      <c r="E27" s="57">
        <f t="shared" si="3"/>
        <v>251</v>
      </c>
      <c r="F27" s="62">
        <v>175</v>
      </c>
      <c r="G27" s="62">
        <v>76</v>
      </c>
      <c r="H27" s="62">
        <v>1</v>
      </c>
      <c r="I27" s="62">
        <v>0</v>
      </c>
      <c r="J27" s="62">
        <v>0</v>
      </c>
      <c r="K27" s="62"/>
      <c r="L27" s="59"/>
      <c r="M27" s="60">
        <f t="shared" si="0"/>
        <v>250</v>
      </c>
      <c r="N27" s="61">
        <f t="shared" si="5"/>
        <v>75</v>
      </c>
      <c r="O27" s="61">
        <f t="shared" si="4"/>
        <v>175</v>
      </c>
      <c r="P27" s="15">
        <f t="shared" si="1"/>
        <v>0</v>
      </c>
      <c r="Q27" s="16"/>
      <c r="R27" s="16"/>
      <c r="S27" s="14"/>
      <c r="T27" s="17">
        <f t="shared" si="2"/>
        <v>250</v>
      </c>
    </row>
    <row r="28" spans="1:20" ht="14.25" customHeight="1" thickBot="1" x14ac:dyDescent="0.25">
      <c r="A28" s="19">
        <v>17</v>
      </c>
      <c r="B28" s="115"/>
      <c r="C28" s="20" t="s">
        <v>29</v>
      </c>
      <c r="D28" s="12"/>
      <c r="E28" s="57">
        <f t="shared" si="3"/>
        <v>12</v>
      </c>
      <c r="F28" s="62">
        <v>12</v>
      </c>
      <c r="G28" s="62">
        <v>0</v>
      </c>
      <c r="H28" s="62">
        <v>2</v>
      </c>
      <c r="I28" s="62">
        <v>0</v>
      </c>
      <c r="J28" s="62">
        <v>0</v>
      </c>
      <c r="K28" s="62"/>
      <c r="L28" s="59"/>
      <c r="M28" s="60">
        <f t="shared" si="0"/>
        <v>10</v>
      </c>
      <c r="N28" s="61"/>
      <c r="O28" s="61">
        <f t="shared" si="4"/>
        <v>10</v>
      </c>
      <c r="P28" s="15">
        <f t="shared" si="1"/>
        <v>0</v>
      </c>
      <c r="Q28" s="16"/>
      <c r="R28" s="16"/>
      <c r="S28" s="14"/>
      <c r="T28" s="17">
        <f t="shared" si="2"/>
        <v>10</v>
      </c>
    </row>
    <row r="29" spans="1:20" ht="14.25" customHeight="1" thickBot="1" x14ac:dyDescent="0.25">
      <c r="A29" s="19">
        <v>18</v>
      </c>
      <c r="B29" s="115"/>
      <c r="C29" s="20" t="s">
        <v>30</v>
      </c>
      <c r="D29" s="22"/>
      <c r="E29" s="57">
        <f t="shared" si="3"/>
        <v>1520</v>
      </c>
      <c r="F29" s="62">
        <v>786</v>
      </c>
      <c r="G29" s="62">
        <v>734</v>
      </c>
      <c r="H29" s="62"/>
      <c r="I29" s="62">
        <v>0</v>
      </c>
      <c r="J29" s="62">
        <v>0</v>
      </c>
      <c r="K29" s="62"/>
      <c r="L29" s="59"/>
      <c r="M29" s="60">
        <f t="shared" si="0"/>
        <v>1520</v>
      </c>
      <c r="N29" s="61">
        <v>460</v>
      </c>
      <c r="O29" s="61">
        <f t="shared" si="4"/>
        <v>1060</v>
      </c>
      <c r="P29" s="15">
        <f t="shared" si="1"/>
        <v>0</v>
      </c>
      <c r="Q29" s="16"/>
      <c r="R29" s="16"/>
      <c r="S29" s="14"/>
      <c r="T29" s="17">
        <f t="shared" si="2"/>
        <v>1520</v>
      </c>
    </row>
    <row r="30" spans="1:20" ht="14.25" customHeight="1" thickBot="1" x14ac:dyDescent="0.25">
      <c r="A30" s="19">
        <v>19</v>
      </c>
      <c r="B30" s="115"/>
      <c r="C30" s="20" t="s">
        <v>31</v>
      </c>
      <c r="D30" s="12"/>
      <c r="E30" s="57">
        <f t="shared" si="3"/>
        <v>32</v>
      </c>
      <c r="F30" s="62">
        <v>29</v>
      </c>
      <c r="G30" s="62">
        <v>3</v>
      </c>
      <c r="H30" s="62">
        <v>0</v>
      </c>
      <c r="I30" s="62">
        <v>0</v>
      </c>
      <c r="J30" s="62">
        <v>0</v>
      </c>
      <c r="K30" s="62"/>
      <c r="L30" s="59"/>
      <c r="M30" s="60">
        <f t="shared" si="0"/>
        <v>32</v>
      </c>
      <c r="N30" s="61"/>
      <c r="O30" s="61">
        <f t="shared" si="4"/>
        <v>32</v>
      </c>
      <c r="P30" s="13">
        <f t="shared" si="1"/>
        <v>0</v>
      </c>
      <c r="Q30" s="16"/>
      <c r="R30" s="16"/>
      <c r="S30" s="14"/>
      <c r="T30" s="17">
        <f t="shared" si="2"/>
        <v>32</v>
      </c>
    </row>
    <row r="31" spans="1:20" ht="14.25" customHeight="1" thickBot="1" x14ac:dyDescent="0.25">
      <c r="A31" s="19"/>
      <c r="B31" s="115"/>
      <c r="C31" s="20" t="s">
        <v>84</v>
      </c>
      <c r="D31" s="12"/>
      <c r="E31" s="57">
        <f t="shared" si="3"/>
        <v>42</v>
      </c>
      <c r="F31" s="62">
        <v>42</v>
      </c>
      <c r="G31" s="62">
        <v>0</v>
      </c>
      <c r="H31" s="62">
        <v>0</v>
      </c>
      <c r="I31" s="62">
        <v>0</v>
      </c>
      <c r="J31" s="62">
        <v>0</v>
      </c>
      <c r="K31" s="62"/>
      <c r="L31" s="59"/>
      <c r="M31" s="60">
        <f t="shared" si="0"/>
        <v>42</v>
      </c>
      <c r="N31" s="61">
        <v>0</v>
      </c>
      <c r="O31" s="61">
        <f t="shared" si="4"/>
        <v>42</v>
      </c>
      <c r="P31" s="13"/>
      <c r="Q31" s="16"/>
      <c r="R31" s="16"/>
      <c r="S31" s="14"/>
      <c r="T31" s="17">
        <f t="shared" si="2"/>
        <v>42</v>
      </c>
    </row>
    <row r="32" spans="1:20" ht="14.25" customHeight="1" thickBot="1" x14ac:dyDescent="0.25">
      <c r="A32" s="19">
        <v>20</v>
      </c>
      <c r="B32" s="115"/>
      <c r="C32" s="20" t="s">
        <v>32</v>
      </c>
      <c r="D32" s="12"/>
      <c r="E32" s="57">
        <f t="shared" si="3"/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/>
      <c r="L32" s="59"/>
      <c r="M32" s="60">
        <f t="shared" si="0"/>
        <v>0</v>
      </c>
      <c r="N32" s="61">
        <f t="shared" si="5"/>
        <v>0</v>
      </c>
      <c r="O32" s="61">
        <f t="shared" si="4"/>
        <v>0</v>
      </c>
      <c r="P32" s="13">
        <f t="shared" si="1"/>
        <v>0</v>
      </c>
      <c r="Q32" s="16"/>
      <c r="R32" s="16"/>
      <c r="S32" s="14"/>
      <c r="T32" s="17">
        <f t="shared" si="2"/>
        <v>0</v>
      </c>
    </row>
    <row r="33" spans="1:20" ht="15.75" customHeight="1" thickBot="1" x14ac:dyDescent="0.25">
      <c r="A33" s="19">
        <v>21</v>
      </c>
      <c r="B33" s="116"/>
      <c r="C33" s="21" t="s">
        <v>33</v>
      </c>
      <c r="D33" s="12"/>
      <c r="E33" s="57">
        <f t="shared" si="3"/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/>
      <c r="L33" s="59"/>
      <c r="M33" s="60">
        <f t="shared" si="0"/>
        <v>0</v>
      </c>
      <c r="N33" s="61">
        <f t="shared" si="5"/>
        <v>0</v>
      </c>
      <c r="O33" s="61">
        <f t="shared" si="4"/>
        <v>0</v>
      </c>
      <c r="P33" s="13">
        <f t="shared" si="1"/>
        <v>0</v>
      </c>
      <c r="Q33" s="16"/>
      <c r="R33" s="16"/>
      <c r="S33" s="14"/>
      <c r="T33" s="17">
        <f t="shared" si="2"/>
        <v>0</v>
      </c>
    </row>
    <row r="34" spans="1:20" ht="15.75" customHeight="1" thickBot="1" x14ac:dyDescent="0.25">
      <c r="A34" s="19">
        <v>22</v>
      </c>
      <c r="B34" s="114" t="s">
        <v>36</v>
      </c>
      <c r="C34" s="11" t="s">
        <v>27</v>
      </c>
      <c r="D34" s="12"/>
      <c r="E34" s="57">
        <f t="shared" si="3"/>
        <v>1558</v>
      </c>
      <c r="F34" s="62">
        <v>691</v>
      </c>
      <c r="G34" s="62">
        <v>867</v>
      </c>
      <c r="H34" s="62">
        <v>8</v>
      </c>
      <c r="I34" s="62">
        <v>0</v>
      </c>
      <c r="J34" s="62">
        <v>0</v>
      </c>
      <c r="K34" s="62"/>
      <c r="L34" s="59"/>
      <c r="M34" s="60">
        <f t="shared" si="0"/>
        <v>1550</v>
      </c>
      <c r="N34" s="61">
        <v>470</v>
      </c>
      <c r="O34" s="61">
        <f t="shared" si="4"/>
        <v>1080</v>
      </c>
      <c r="P34" s="13">
        <f t="shared" si="1"/>
        <v>0</v>
      </c>
      <c r="Q34" s="16"/>
      <c r="R34" s="16"/>
      <c r="S34" s="24"/>
      <c r="T34" s="17">
        <f t="shared" si="2"/>
        <v>1550</v>
      </c>
    </row>
    <row r="35" spans="1:20" ht="15.75" customHeight="1" thickBot="1" x14ac:dyDescent="0.25">
      <c r="A35" s="19">
        <v>23</v>
      </c>
      <c r="B35" s="115"/>
      <c r="C35" s="18" t="s">
        <v>28</v>
      </c>
      <c r="D35" s="12"/>
      <c r="E35" s="57">
        <f t="shared" si="3"/>
        <v>161</v>
      </c>
      <c r="F35" s="62">
        <v>84</v>
      </c>
      <c r="G35" s="62">
        <v>77</v>
      </c>
      <c r="H35" s="62">
        <v>6</v>
      </c>
      <c r="I35" s="62">
        <v>0</v>
      </c>
      <c r="J35" s="62">
        <v>0</v>
      </c>
      <c r="K35" s="62"/>
      <c r="L35" s="62"/>
      <c r="M35" s="60">
        <f t="shared" si="0"/>
        <v>155</v>
      </c>
      <c r="N35" s="61">
        <v>50</v>
      </c>
      <c r="O35" s="61">
        <f t="shared" si="4"/>
        <v>105</v>
      </c>
      <c r="P35" s="25"/>
      <c r="Q35" s="26"/>
      <c r="R35" s="26"/>
      <c r="S35" s="26"/>
      <c r="T35" s="17">
        <f t="shared" si="2"/>
        <v>155</v>
      </c>
    </row>
    <row r="36" spans="1:20" ht="15.75" customHeight="1" thickBot="1" x14ac:dyDescent="0.25">
      <c r="A36" s="19">
        <v>24</v>
      </c>
      <c r="B36" s="115"/>
      <c r="C36" s="20" t="s">
        <v>29</v>
      </c>
      <c r="D36" s="27"/>
      <c r="E36" s="57">
        <f t="shared" si="3"/>
        <v>36</v>
      </c>
      <c r="F36" s="62">
        <v>36</v>
      </c>
      <c r="G36" s="62">
        <v>0</v>
      </c>
      <c r="H36" s="62">
        <v>0</v>
      </c>
      <c r="I36" s="62">
        <v>0</v>
      </c>
      <c r="J36" s="62">
        <v>0</v>
      </c>
      <c r="K36" s="62"/>
      <c r="L36" s="62"/>
      <c r="M36" s="60">
        <f t="shared" si="0"/>
        <v>36</v>
      </c>
      <c r="N36" s="61"/>
      <c r="O36" s="61">
        <f t="shared" si="4"/>
        <v>36</v>
      </c>
      <c r="P36" s="25"/>
      <c r="Q36" s="26"/>
      <c r="R36" s="26"/>
      <c r="S36" s="26"/>
      <c r="T36" s="17">
        <f t="shared" si="2"/>
        <v>36</v>
      </c>
    </row>
    <row r="37" spans="1:20" ht="15.75" customHeight="1" thickBot="1" x14ac:dyDescent="0.25">
      <c r="A37" s="19">
        <v>25</v>
      </c>
      <c r="B37" s="115"/>
      <c r="C37" s="20" t="s">
        <v>30</v>
      </c>
      <c r="D37" s="27"/>
      <c r="E37" s="57">
        <f t="shared" si="3"/>
        <v>827</v>
      </c>
      <c r="F37" s="62">
        <v>432</v>
      </c>
      <c r="G37" s="62">
        <v>395</v>
      </c>
      <c r="H37" s="62">
        <v>2</v>
      </c>
      <c r="I37" s="62">
        <v>0</v>
      </c>
      <c r="J37" s="62">
        <v>0</v>
      </c>
      <c r="K37" s="62"/>
      <c r="L37" s="62"/>
      <c r="M37" s="60">
        <f t="shared" si="0"/>
        <v>825</v>
      </c>
      <c r="N37" s="61">
        <v>250</v>
      </c>
      <c r="O37" s="61">
        <f t="shared" si="4"/>
        <v>575</v>
      </c>
      <c r="P37" s="25"/>
      <c r="Q37" s="26"/>
      <c r="R37" s="26"/>
      <c r="S37" s="26"/>
      <c r="T37" s="17">
        <f t="shared" si="2"/>
        <v>825</v>
      </c>
    </row>
    <row r="38" spans="1:20" ht="15.75" customHeight="1" thickBot="1" x14ac:dyDescent="0.25">
      <c r="A38" s="19">
        <v>26</v>
      </c>
      <c r="B38" s="115"/>
      <c r="C38" s="20" t="s">
        <v>31</v>
      </c>
      <c r="D38" s="27"/>
      <c r="E38" s="57">
        <f t="shared" si="3"/>
        <v>11</v>
      </c>
      <c r="F38" s="62">
        <v>10</v>
      </c>
      <c r="G38" s="62">
        <v>1</v>
      </c>
      <c r="H38" s="62">
        <v>0</v>
      </c>
      <c r="I38" s="62">
        <v>0</v>
      </c>
      <c r="J38" s="62">
        <v>0</v>
      </c>
      <c r="K38" s="62"/>
      <c r="L38" s="62"/>
      <c r="M38" s="60">
        <f t="shared" si="0"/>
        <v>11</v>
      </c>
      <c r="N38" s="61"/>
      <c r="O38" s="61">
        <f t="shared" si="4"/>
        <v>11</v>
      </c>
      <c r="P38" s="25"/>
      <c r="Q38" s="26"/>
      <c r="R38" s="26"/>
      <c r="S38" s="26"/>
      <c r="T38" s="17">
        <f t="shared" si="2"/>
        <v>11</v>
      </c>
    </row>
    <row r="39" spans="1:20" ht="15.75" customHeight="1" thickBot="1" x14ac:dyDescent="0.25">
      <c r="A39" s="19"/>
      <c r="B39" s="115"/>
      <c r="C39" s="20" t="s">
        <v>84</v>
      </c>
      <c r="D39" s="27"/>
      <c r="E39" s="57">
        <f t="shared" si="3"/>
        <v>20</v>
      </c>
      <c r="F39" s="62">
        <v>20</v>
      </c>
      <c r="G39" s="62">
        <v>0</v>
      </c>
      <c r="H39" s="62">
        <v>0</v>
      </c>
      <c r="I39" s="62">
        <v>0</v>
      </c>
      <c r="J39" s="62">
        <v>0</v>
      </c>
      <c r="K39" s="62"/>
      <c r="L39" s="62"/>
      <c r="M39" s="60">
        <f t="shared" si="0"/>
        <v>20</v>
      </c>
      <c r="N39" s="61"/>
      <c r="O39" s="61">
        <f t="shared" si="4"/>
        <v>20</v>
      </c>
      <c r="P39" s="25"/>
      <c r="Q39" s="26"/>
      <c r="R39" s="26"/>
      <c r="S39" s="26"/>
      <c r="T39" s="17">
        <f t="shared" si="2"/>
        <v>20</v>
      </c>
    </row>
    <row r="40" spans="1:20" ht="15.75" customHeight="1" thickBot="1" x14ac:dyDescent="0.25">
      <c r="A40" s="19">
        <v>27</v>
      </c>
      <c r="B40" s="115"/>
      <c r="C40" s="20" t="s">
        <v>32</v>
      </c>
      <c r="D40" s="27"/>
      <c r="E40" s="57">
        <f t="shared" si="3"/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/>
      <c r="L40" s="62"/>
      <c r="M40" s="60">
        <f t="shared" si="0"/>
        <v>0</v>
      </c>
      <c r="N40" s="61">
        <f t="shared" si="5"/>
        <v>0</v>
      </c>
      <c r="O40" s="61">
        <f t="shared" si="4"/>
        <v>0</v>
      </c>
      <c r="P40" s="25"/>
      <c r="Q40" s="26"/>
      <c r="R40" s="26"/>
      <c r="S40" s="26"/>
      <c r="T40" s="17">
        <f t="shared" si="2"/>
        <v>0</v>
      </c>
    </row>
    <row r="41" spans="1:20" ht="15.75" customHeight="1" thickBot="1" x14ac:dyDescent="0.25">
      <c r="A41" s="19">
        <v>28</v>
      </c>
      <c r="B41" s="116"/>
      <c r="C41" s="21" t="s">
        <v>33</v>
      </c>
      <c r="D41" s="27"/>
      <c r="E41" s="57">
        <f t="shared" si="3"/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/>
      <c r="L41" s="62"/>
      <c r="M41" s="60">
        <f t="shared" si="0"/>
        <v>0</v>
      </c>
      <c r="N41" s="61">
        <f t="shared" si="5"/>
        <v>0</v>
      </c>
      <c r="O41" s="61">
        <f t="shared" si="4"/>
        <v>0</v>
      </c>
      <c r="P41" s="25"/>
      <c r="Q41" s="26"/>
      <c r="R41" s="26"/>
      <c r="S41" s="26"/>
      <c r="T41" s="17">
        <f t="shared" si="2"/>
        <v>0</v>
      </c>
    </row>
    <row r="42" spans="1:20" ht="25.5" customHeight="1" thickBot="1" x14ac:dyDescent="0.25">
      <c r="A42" s="19">
        <v>29</v>
      </c>
      <c r="B42" s="28" t="s">
        <v>37</v>
      </c>
      <c r="C42" s="11" t="s">
        <v>38</v>
      </c>
      <c r="D42" s="27"/>
      <c r="E42" s="57">
        <f t="shared" si="3"/>
        <v>382</v>
      </c>
      <c r="F42" s="62">
        <v>62</v>
      </c>
      <c r="G42" s="62">
        <v>320</v>
      </c>
      <c r="H42" s="62">
        <v>2</v>
      </c>
      <c r="I42" s="62">
        <v>0</v>
      </c>
      <c r="J42" s="62">
        <v>0</v>
      </c>
      <c r="K42" s="62"/>
      <c r="L42" s="62"/>
      <c r="M42" s="60">
        <f t="shared" si="0"/>
        <v>380</v>
      </c>
      <c r="N42" s="61">
        <v>110</v>
      </c>
      <c r="O42" s="61">
        <f t="shared" si="4"/>
        <v>270</v>
      </c>
      <c r="P42" s="25"/>
      <c r="Q42" s="26"/>
      <c r="R42" s="26"/>
      <c r="S42" s="26"/>
      <c r="T42" s="17">
        <f t="shared" si="2"/>
        <v>380</v>
      </c>
    </row>
    <row r="43" spans="1:20" ht="25.5" customHeight="1" thickBot="1" x14ac:dyDescent="0.25">
      <c r="A43" s="19">
        <v>30</v>
      </c>
      <c r="B43" s="28" t="s">
        <v>37</v>
      </c>
      <c r="C43" s="20" t="s">
        <v>33</v>
      </c>
      <c r="D43" s="27"/>
      <c r="E43" s="57">
        <f t="shared" si="3"/>
        <v>594</v>
      </c>
      <c r="F43" s="62">
        <v>320</v>
      </c>
      <c r="G43" s="62">
        <v>274</v>
      </c>
      <c r="H43" s="62">
        <v>4</v>
      </c>
      <c r="I43" s="62"/>
      <c r="J43" s="62">
        <v>0</v>
      </c>
      <c r="K43" s="62"/>
      <c r="L43" s="62"/>
      <c r="M43" s="60">
        <f t="shared" si="0"/>
        <v>590</v>
      </c>
      <c r="N43" s="61">
        <v>180</v>
      </c>
      <c r="O43" s="61">
        <f t="shared" si="4"/>
        <v>410</v>
      </c>
      <c r="P43" s="25"/>
      <c r="Q43" s="26"/>
      <c r="R43" s="26"/>
      <c r="S43" s="26"/>
      <c r="T43" s="17">
        <f t="shared" si="2"/>
        <v>590</v>
      </c>
    </row>
    <row r="44" spans="1:20" ht="25.5" customHeight="1" thickBot="1" x14ac:dyDescent="0.25">
      <c r="A44" s="19">
        <v>31</v>
      </c>
      <c r="B44" s="28" t="s">
        <v>37</v>
      </c>
      <c r="C44" s="21" t="s">
        <v>32</v>
      </c>
      <c r="D44" s="27"/>
      <c r="E44" s="57">
        <f t="shared" si="3"/>
        <v>2</v>
      </c>
      <c r="F44" s="65">
        <v>2</v>
      </c>
      <c r="G44" s="65">
        <v>0</v>
      </c>
      <c r="H44" s="65">
        <v>1.8</v>
      </c>
      <c r="I44" s="65">
        <v>0</v>
      </c>
      <c r="J44" s="65">
        <v>0</v>
      </c>
      <c r="K44" s="65"/>
      <c r="L44" s="65"/>
      <c r="M44" s="60">
        <f t="shared" si="0"/>
        <v>0.19999999999999996</v>
      </c>
      <c r="N44" s="61">
        <f t="shared" si="5"/>
        <v>0</v>
      </c>
      <c r="O44" s="61"/>
      <c r="P44" s="29"/>
      <c r="Q44" s="30"/>
      <c r="R44" s="30"/>
      <c r="S44" s="30"/>
      <c r="T44" s="17">
        <f t="shared" si="2"/>
        <v>0.19999999999999996</v>
      </c>
    </row>
    <row r="45" spans="1:20" ht="24.75" customHeight="1" thickBot="1" x14ac:dyDescent="0.25">
      <c r="A45" s="19">
        <v>32</v>
      </c>
      <c r="B45" s="28" t="s">
        <v>39</v>
      </c>
      <c r="C45" s="11" t="s">
        <v>38</v>
      </c>
      <c r="D45" s="27"/>
      <c r="E45" s="57">
        <f t="shared" si="3"/>
        <v>1825</v>
      </c>
      <c r="F45" s="65">
        <v>613</v>
      </c>
      <c r="G45" s="65">
        <v>1212</v>
      </c>
      <c r="H45" s="65">
        <v>70</v>
      </c>
      <c r="I45" s="65">
        <v>1575</v>
      </c>
      <c r="J45" s="65">
        <v>180</v>
      </c>
      <c r="K45" s="65"/>
      <c r="L45" s="65"/>
      <c r="M45" s="60">
        <f t="shared" si="0"/>
        <v>0</v>
      </c>
      <c r="N45" s="61"/>
      <c r="O45" s="61"/>
      <c r="P45" s="29"/>
      <c r="Q45" s="30"/>
      <c r="R45" s="30"/>
      <c r="S45" s="30"/>
      <c r="T45" s="17">
        <f t="shared" si="2"/>
        <v>0</v>
      </c>
    </row>
    <row r="46" spans="1:20" ht="27.75" customHeight="1" thickBot="1" x14ac:dyDescent="0.25">
      <c r="A46" s="19">
        <v>33</v>
      </c>
      <c r="B46" s="28" t="s">
        <v>39</v>
      </c>
      <c r="C46" s="20" t="s">
        <v>33</v>
      </c>
      <c r="D46" s="27"/>
      <c r="E46" s="57">
        <f t="shared" si="3"/>
        <v>5807</v>
      </c>
      <c r="F46" s="65">
        <v>3106</v>
      </c>
      <c r="G46" s="65">
        <v>2701</v>
      </c>
      <c r="H46" s="65">
        <v>47</v>
      </c>
      <c r="I46" s="65">
        <v>5400</v>
      </c>
      <c r="J46" s="65">
        <v>360</v>
      </c>
      <c r="K46" s="65"/>
      <c r="L46" s="65"/>
      <c r="M46" s="60">
        <f t="shared" si="0"/>
        <v>0</v>
      </c>
      <c r="N46" s="61"/>
      <c r="O46" s="61"/>
      <c r="P46" s="29"/>
      <c r="Q46" s="30"/>
      <c r="R46" s="30"/>
      <c r="S46" s="30"/>
      <c r="T46" s="17">
        <f t="shared" si="2"/>
        <v>0</v>
      </c>
    </row>
    <row r="47" spans="1:20" ht="27.75" customHeight="1" thickBot="1" x14ac:dyDescent="0.25">
      <c r="A47" s="19">
        <v>34</v>
      </c>
      <c r="B47" s="28" t="s">
        <v>39</v>
      </c>
      <c r="C47" s="21" t="s">
        <v>32</v>
      </c>
      <c r="D47" s="27"/>
      <c r="E47" s="57">
        <f t="shared" si="3"/>
        <v>17</v>
      </c>
      <c r="F47" s="65">
        <v>17</v>
      </c>
      <c r="G47" s="65">
        <v>0</v>
      </c>
      <c r="H47" s="65">
        <v>0</v>
      </c>
      <c r="I47" s="65">
        <v>17</v>
      </c>
      <c r="J47" s="65">
        <v>0</v>
      </c>
      <c r="K47" s="65"/>
      <c r="L47" s="65"/>
      <c r="M47" s="60">
        <f t="shared" si="0"/>
        <v>0</v>
      </c>
      <c r="N47" s="66">
        <f t="shared" si="5"/>
        <v>0</v>
      </c>
      <c r="O47" s="67">
        <f t="shared" si="4"/>
        <v>0</v>
      </c>
      <c r="P47" s="29"/>
      <c r="Q47" s="30"/>
      <c r="R47" s="30"/>
      <c r="S47" s="30"/>
      <c r="T47" s="17">
        <f t="shared" si="2"/>
        <v>0</v>
      </c>
    </row>
    <row r="48" spans="1:20" ht="20.25" customHeight="1" thickBot="1" x14ac:dyDescent="0.25">
      <c r="A48" s="117" t="s">
        <v>40</v>
      </c>
      <c r="B48" s="118"/>
      <c r="C48" s="31"/>
      <c r="D48" s="31"/>
      <c r="E48" s="32">
        <f t="shared" ref="E48:K48" si="6">SUM(E10:E47)</f>
        <v>16419</v>
      </c>
      <c r="F48" s="33">
        <f t="shared" si="6"/>
        <v>8468</v>
      </c>
      <c r="G48" s="33">
        <f>SUM(G10:G47)</f>
        <v>7951</v>
      </c>
      <c r="H48" s="33">
        <f t="shared" si="6"/>
        <v>169.7</v>
      </c>
      <c r="I48" s="33">
        <f t="shared" si="6"/>
        <v>6992</v>
      </c>
      <c r="J48" s="33">
        <f t="shared" si="6"/>
        <v>540</v>
      </c>
      <c r="K48" s="33">
        <f t="shared" si="6"/>
        <v>0</v>
      </c>
      <c r="L48" s="33"/>
      <c r="M48" s="32">
        <f>SUM(M10:M47)</f>
        <v>8717.3000000000011</v>
      </c>
      <c r="N48" s="33">
        <f>SUM(N10:N47)</f>
        <v>2590</v>
      </c>
      <c r="O48" s="33">
        <f>SUM(O10:O47)</f>
        <v>6127.1</v>
      </c>
      <c r="P48" s="32">
        <f>SUM(P10:P47)</f>
        <v>0</v>
      </c>
      <c r="Q48" s="33">
        <f>SUM(Q10:Q47)</f>
        <v>0</v>
      </c>
      <c r="R48" s="33"/>
      <c r="S48" s="33">
        <f>SUM(S10:S47)</f>
        <v>0</v>
      </c>
      <c r="T48" s="34">
        <f>SUM(T10:T47)</f>
        <v>8717.3000000000011</v>
      </c>
    </row>
    <row r="50" spans="1:20" ht="14.25" x14ac:dyDescent="0.2">
      <c r="A50" s="35" t="s">
        <v>41</v>
      </c>
      <c r="B50" s="35"/>
      <c r="C50" s="35"/>
      <c r="D50" s="35"/>
      <c r="E50" s="35"/>
      <c r="F50" s="35" t="s">
        <v>42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2" spans="1:20" ht="13.5" customHeight="1" x14ac:dyDescent="0.2"/>
  </sheetData>
  <mergeCells count="30">
    <mergeCell ref="B18:B25"/>
    <mergeCell ref="B26:B33"/>
    <mergeCell ref="B34:B41"/>
    <mergeCell ref="A48:B48"/>
    <mergeCell ref="M6:O6"/>
    <mergeCell ref="B10:B17"/>
    <mergeCell ref="P7:P8"/>
    <mergeCell ref="Q7:S7"/>
    <mergeCell ref="F6:G6"/>
    <mergeCell ref="H6:H8"/>
    <mergeCell ref="I6:I8"/>
    <mergeCell ref="J6:J8"/>
    <mergeCell ref="K6:K8"/>
    <mergeCell ref="L6:L8"/>
    <mergeCell ref="A2:T2"/>
    <mergeCell ref="A3:T3"/>
    <mergeCell ref="A4:T4"/>
    <mergeCell ref="A5:A8"/>
    <mergeCell ref="B5:B8"/>
    <mergeCell ref="C5:C8"/>
    <mergeCell ref="D5:D8"/>
    <mergeCell ref="E5:G5"/>
    <mergeCell ref="H5:T5"/>
    <mergeCell ref="E6:E8"/>
    <mergeCell ref="T7:T8"/>
    <mergeCell ref="P6:S6"/>
    <mergeCell ref="F7:F8"/>
    <mergeCell ref="G7:G8"/>
    <mergeCell ref="M7:M8"/>
    <mergeCell ref="N7:O7"/>
  </mergeCells>
  <printOptions horizontalCentered="1"/>
  <pageMargins left="0" right="0" top="0.55118110236220474" bottom="0" header="0.15748031496062992" footer="0.23622047244094491"/>
  <pageSetup paperSize="9" scale="66" orientation="landscape" r:id="rId1"/>
  <headerFooter alignWithMargins="0"/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4"/>
  <sheetViews>
    <sheetView tabSelected="1" topLeftCell="A258" zoomScale="90" zoomScaleNormal="90" workbookViewId="0">
      <selection activeCell="A269" sqref="A269:O269"/>
    </sheetView>
  </sheetViews>
  <sheetFormatPr defaultRowHeight="15" x14ac:dyDescent="0.25"/>
  <cols>
    <col min="1" max="1" width="9.140625" style="69"/>
    <col min="2" max="2" width="9.140625" style="36"/>
    <col min="3" max="3" width="12.7109375" style="36" customWidth="1"/>
    <col min="4" max="4" width="19.7109375" style="36" customWidth="1"/>
    <col min="5" max="6" width="9.140625" style="36"/>
    <col min="7" max="7" width="18.5703125" style="36" customWidth="1"/>
    <col min="8" max="11" width="9.140625" style="36"/>
    <col min="12" max="12" width="9.140625" style="69"/>
    <col min="13" max="13" width="10.85546875" style="36" customWidth="1"/>
    <col min="14" max="14" width="11.28515625" style="36" customWidth="1"/>
    <col min="15" max="15" width="11.7109375" style="69" customWidth="1"/>
    <col min="16" max="16384" width="9.140625" style="36"/>
  </cols>
  <sheetData>
    <row r="1" spans="1:15" ht="42.75" customHeight="1" x14ac:dyDescent="0.25">
      <c r="K1" s="138" t="s">
        <v>43</v>
      </c>
      <c r="L1" s="138"/>
      <c r="M1" s="138"/>
      <c r="N1" s="138"/>
      <c r="O1" s="138"/>
    </row>
    <row r="2" spans="1:15" ht="15.75" x14ac:dyDescent="0.25">
      <c r="K2" s="139" t="s">
        <v>44</v>
      </c>
      <c r="L2" s="139"/>
      <c r="M2" s="139"/>
      <c r="N2" s="139"/>
      <c r="O2" s="139"/>
    </row>
    <row r="4" spans="1:15" ht="15.75" x14ac:dyDescent="0.25">
      <c r="D4" s="140" t="s">
        <v>45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5.75" x14ac:dyDescent="0.25">
      <c r="D5" s="140" t="s">
        <v>46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7" spans="1:15" ht="15.75" x14ac:dyDescent="0.25">
      <c r="D7" s="37" t="s">
        <v>47</v>
      </c>
      <c r="E7" s="37"/>
      <c r="F7" s="37"/>
      <c r="G7" s="37"/>
      <c r="H7" s="37"/>
      <c r="I7" s="37"/>
      <c r="J7" s="37"/>
      <c r="K7" s="37"/>
      <c r="L7" s="68"/>
      <c r="M7" s="38" t="s">
        <v>48</v>
      </c>
      <c r="N7" s="38"/>
      <c r="O7" s="68"/>
    </row>
    <row r="8" spans="1:15" ht="15.75" x14ac:dyDescent="0.25">
      <c r="D8" s="37"/>
      <c r="E8" s="37"/>
      <c r="F8" s="37"/>
      <c r="G8" s="37"/>
      <c r="H8" s="37"/>
      <c r="I8" s="37"/>
      <c r="J8" s="37"/>
      <c r="K8" s="37"/>
      <c r="L8" s="68"/>
      <c r="M8" s="37"/>
      <c r="N8" s="37"/>
      <c r="O8" s="68"/>
    </row>
    <row r="9" spans="1:15" ht="49.5" customHeight="1" x14ac:dyDescent="0.25">
      <c r="D9" s="141" t="s">
        <v>86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1" spans="1:15" ht="15.75" x14ac:dyDescent="0.25">
      <c r="A11" s="128" t="s">
        <v>49</v>
      </c>
      <c r="B11" s="128" t="s">
        <v>50</v>
      </c>
      <c r="C11" s="129" t="s">
        <v>51</v>
      </c>
      <c r="D11" s="131" t="s">
        <v>52</v>
      </c>
      <c r="E11" s="132"/>
      <c r="F11" s="128" t="s">
        <v>3</v>
      </c>
      <c r="G11" s="142" t="s">
        <v>53</v>
      </c>
      <c r="H11" s="142"/>
      <c r="I11" s="142"/>
      <c r="J11" s="142"/>
      <c r="K11" s="143" t="s">
        <v>54</v>
      </c>
      <c r="L11" s="143" t="s">
        <v>55</v>
      </c>
      <c r="M11" s="144" t="s">
        <v>56</v>
      </c>
      <c r="N11" s="144"/>
      <c r="O11" s="144"/>
    </row>
    <row r="12" spans="1:15" ht="70.5" customHeight="1" x14ac:dyDescent="0.25">
      <c r="A12" s="128"/>
      <c r="B12" s="128"/>
      <c r="C12" s="130"/>
      <c r="D12" s="53" t="s">
        <v>57</v>
      </c>
      <c r="E12" s="54" t="s">
        <v>58</v>
      </c>
      <c r="F12" s="128"/>
      <c r="G12" s="39" t="s">
        <v>83</v>
      </c>
      <c r="H12" s="39" t="s">
        <v>59</v>
      </c>
      <c r="I12" s="39" t="s">
        <v>60</v>
      </c>
      <c r="J12" s="39" t="s">
        <v>61</v>
      </c>
      <c r="K12" s="143"/>
      <c r="L12" s="143"/>
      <c r="M12" s="40" t="s">
        <v>62</v>
      </c>
      <c r="N12" s="39" t="s">
        <v>63</v>
      </c>
      <c r="O12" s="39" t="s">
        <v>64</v>
      </c>
    </row>
    <row r="13" spans="1:15" x14ac:dyDescent="0.25">
      <c r="A13" s="52">
        <v>1</v>
      </c>
      <c r="B13" s="41">
        <v>2</v>
      </c>
      <c r="C13" s="41">
        <v>3</v>
      </c>
      <c r="D13" s="55">
        <v>4</v>
      </c>
      <c r="E13" s="55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1">
        <v>11</v>
      </c>
      <c r="L13" s="52">
        <v>12</v>
      </c>
      <c r="M13" s="41">
        <v>13</v>
      </c>
      <c r="N13" s="41">
        <v>14</v>
      </c>
      <c r="O13" s="52">
        <v>15</v>
      </c>
    </row>
    <row r="14" spans="1:15" s="78" customFormat="1" x14ac:dyDescent="0.25">
      <c r="A14" s="153">
        <v>1</v>
      </c>
      <c r="B14" s="75">
        <v>1</v>
      </c>
      <c r="C14" s="76"/>
      <c r="D14" s="76"/>
      <c r="E14" s="76"/>
      <c r="F14" s="154" t="s">
        <v>27</v>
      </c>
      <c r="G14" s="154" t="s">
        <v>89</v>
      </c>
      <c r="H14" s="76" t="s">
        <v>90</v>
      </c>
      <c r="I14" s="74" t="s">
        <v>109</v>
      </c>
      <c r="J14" s="76" t="s">
        <v>91</v>
      </c>
      <c r="K14" s="76">
        <v>2</v>
      </c>
      <c r="L14" s="154"/>
      <c r="M14" s="76">
        <v>1428</v>
      </c>
      <c r="N14" s="77">
        <f>M14*K14</f>
        <v>2856</v>
      </c>
      <c r="O14" s="155">
        <f>SUM(N14:N20)</f>
        <v>48492</v>
      </c>
    </row>
    <row r="15" spans="1:15" s="78" customFormat="1" x14ac:dyDescent="0.25">
      <c r="A15" s="156"/>
      <c r="B15" s="75">
        <v>2</v>
      </c>
      <c r="C15" s="76"/>
      <c r="D15" s="76"/>
      <c r="E15" s="76"/>
      <c r="F15" s="154"/>
      <c r="G15" s="154"/>
      <c r="H15" s="76" t="s">
        <v>92</v>
      </c>
      <c r="I15" s="74" t="s">
        <v>109</v>
      </c>
      <c r="J15" s="76" t="s">
        <v>91</v>
      </c>
      <c r="K15" s="76">
        <v>3</v>
      </c>
      <c r="L15" s="154"/>
      <c r="M15" s="76">
        <v>1608</v>
      </c>
      <c r="N15" s="77">
        <f t="shared" ref="N15:N20" si="0">M15*K15</f>
        <v>4824</v>
      </c>
      <c r="O15" s="157"/>
    </row>
    <row r="16" spans="1:15" s="78" customFormat="1" x14ac:dyDescent="0.25">
      <c r="A16" s="156"/>
      <c r="B16" s="75">
        <v>3</v>
      </c>
      <c r="C16" s="76"/>
      <c r="D16" s="76"/>
      <c r="E16" s="76"/>
      <c r="F16" s="154"/>
      <c r="G16" s="154"/>
      <c r="H16" s="76" t="s">
        <v>93</v>
      </c>
      <c r="I16" s="74" t="s">
        <v>109</v>
      </c>
      <c r="J16" s="76" t="s">
        <v>91</v>
      </c>
      <c r="K16" s="76">
        <v>3</v>
      </c>
      <c r="L16" s="154"/>
      <c r="M16" s="76">
        <v>1680</v>
      </c>
      <c r="N16" s="77">
        <f t="shared" si="0"/>
        <v>5040</v>
      </c>
      <c r="O16" s="157"/>
    </row>
    <row r="17" spans="1:15" s="78" customFormat="1" x14ac:dyDescent="0.25">
      <c r="A17" s="156"/>
      <c r="B17" s="75">
        <v>4</v>
      </c>
      <c r="C17" s="76"/>
      <c r="D17" s="76"/>
      <c r="E17" s="76"/>
      <c r="F17" s="154"/>
      <c r="G17" s="154"/>
      <c r="H17" s="76" t="s">
        <v>94</v>
      </c>
      <c r="I17" s="74" t="s">
        <v>109</v>
      </c>
      <c r="J17" s="76" t="s">
        <v>91</v>
      </c>
      <c r="K17" s="76">
        <v>4</v>
      </c>
      <c r="L17" s="154"/>
      <c r="M17" s="76">
        <v>1764</v>
      </c>
      <c r="N17" s="77">
        <f t="shared" si="0"/>
        <v>7056</v>
      </c>
      <c r="O17" s="157"/>
    </row>
    <row r="18" spans="1:15" s="78" customFormat="1" x14ac:dyDescent="0.25">
      <c r="A18" s="156"/>
      <c r="B18" s="75">
        <v>5</v>
      </c>
      <c r="C18" s="76"/>
      <c r="D18" s="76"/>
      <c r="E18" s="76"/>
      <c r="F18" s="154"/>
      <c r="G18" s="154"/>
      <c r="H18" s="76" t="s">
        <v>95</v>
      </c>
      <c r="I18" s="74" t="s">
        <v>109</v>
      </c>
      <c r="J18" s="76" t="s">
        <v>91</v>
      </c>
      <c r="K18" s="76">
        <v>5</v>
      </c>
      <c r="L18" s="154"/>
      <c r="M18" s="76">
        <v>1836</v>
      </c>
      <c r="N18" s="77">
        <f t="shared" si="0"/>
        <v>9180</v>
      </c>
      <c r="O18" s="157"/>
    </row>
    <row r="19" spans="1:15" s="78" customFormat="1" x14ac:dyDescent="0.25">
      <c r="A19" s="156"/>
      <c r="B19" s="75">
        <v>6</v>
      </c>
      <c r="C19" s="76"/>
      <c r="D19" s="76"/>
      <c r="E19" s="76"/>
      <c r="F19" s="154"/>
      <c r="G19" s="154"/>
      <c r="H19" s="76" t="s">
        <v>96</v>
      </c>
      <c r="I19" s="74" t="s">
        <v>109</v>
      </c>
      <c r="J19" s="76" t="s">
        <v>91</v>
      </c>
      <c r="K19" s="76">
        <v>6</v>
      </c>
      <c r="L19" s="154"/>
      <c r="M19" s="76">
        <v>1920</v>
      </c>
      <c r="N19" s="77">
        <f t="shared" si="0"/>
        <v>11520</v>
      </c>
      <c r="O19" s="157"/>
    </row>
    <row r="20" spans="1:15" s="78" customFormat="1" x14ac:dyDescent="0.25">
      <c r="A20" s="158"/>
      <c r="B20" s="75">
        <v>7</v>
      </c>
      <c r="C20" s="76"/>
      <c r="D20" s="76"/>
      <c r="E20" s="76"/>
      <c r="F20" s="154"/>
      <c r="G20" s="154"/>
      <c r="H20" s="76" t="s">
        <v>97</v>
      </c>
      <c r="I20" s="74" t="s">
        <v>109</v>
      </c>
      <c r="J20" s="76" t="s">
        <v>91</v>
      </c>
      <c r="K20" s="76">
        <v>4</v>
      </c>
      <c r="L20" s="155"/>
      <c r="M20" s="77">
        <v>2004</v>
      </c>
      <c r="N20" s="77">
        <f t="shared" si="0"/>
        <v>8016</v>
      </c>
      <c r="O20" s="157"/>
    </row>
    <row r="21" spans="1:15" s="78" customFormat="1" x14ac:dyDescent="0.25">
      <c r="A21" s="153">
        <v>2</v>
      </c>
      <c r="B21" s="75">
        <v>1</v>
      </c>
      <c r="C21" s="76"/>
      <c r="D21" s="76"/>
      <c r="E21" s="76"/>
      <c r="F21" s="155" t="s">
        <v>27</v>
      </c>
      <c r="G21" s="155" t="s">
        <v>89</v>
      </c>
      <c r="H21" s="76" t="s">
        <v>90</v>
      </c>
      <c r="I21" s="74" t="s">
        <v>109</v>
      </c>
      <c r="J21" s="76" t="s">
        <v>91</v>
      </c>
      <c r="K21" s="76">
        <v>3</v>
      </c>
      <c r="L21" s="155">
        <v>22</v>
      </c>
      <c r="M21" s="76">
        <v>1428</v>
      </c>
      <c r="N21" s="76">
        <f>M21*K21</f>
        <v>4284</v>
      </c>
      <c r="O21" s="155">
        <f>SUM(N21:N26)</f>
        <v>38472</v>
      </c>
    </row>
    <row r="22" spans="1:15" s="78" customFormat="1" x14ac:dyDescent="0.25">
      <c r="A22" s="156"/>
      <c r="B22" s="75">
        <v>2</v>
      </c>
      <c r="C22" s="76"/>
      <c r="D22" s="76"/>
      <c r="E22" s="76"/>
      <c r="F22" s="157"/>
      <c r="G22" s="157"/>
      <c r="H22" s="76" t="s">
        <v>92</v>
      </c>
      <c r="I22" s="74" t="s">
        <v>109</v>
      </c>
      <c r="J22" s="76" t="s">
        <v>91</v>
      </c>
      <c r="K22" s="76">
        <v>2</v>
      </c>
      <c r="L22" s="157"/>
      <c r="M22" s="76">
        <v>1608</v>
      </c>
      <c r="N22" s="76">
        <f t="shared" ref="N22:N84" si="1">M22*K22</f>
        <v>3216</v>
      </c>
      <c r="O22" s="157"/>
    </row>
    <row r="23" spans="1:15" s="78" customFormat="1" x14ac:dyDescent="0.25">
      <c r="A23" s="156"/>
      <c r="B23" s="75">
        <v>3</v>
      </c>
      <c r="C23" s="76"/>
      <c r="D23" s="76"/>
      <c r="E23" s="76"/>
      <c r="F23" s="157"/>
      <c r="G23" s="157"/>
      <c r="H23" s="76" t="s">
        <v>93</v>
      </c>
      <c r="I23" s="74" t="s">
        <v>109</v>
      </c>
      <c r="J23" s="76" t="s">
        <v>91</v>
      </c>
      <c r="K23" s="76">
        <v>4</v>
      </c>
      <c r="L23" s="157"/>
      <c r="M23" s="76">
        <v>1680</v>
      </c>
      <c r="N23" s="76">
        <f t="shared" si="1"/>
        <v>6720</v>
      </c>
      <c r="O23" s="157"/>
    </row>
    <row r="24" spans="1:15" s="78" customFormat="1" x14ac:dyDescent="0.25">
      <c r="A24" s="156"/>
      <c r="B24" s="75">
        <v>4</v>
      </c>
      <c r="C24" s="76"/>
      <c r="D24" s="76"/>
      <c r="E24" s="76"/>
      <c r="F24" s="157"/>
      <c r="G24" s="157"/>
      <c r="H24" s="76" t="s">
        <v>94</v>
      </c>
      <c r="I24" s="74" t="s">
        <v>109</v>
      </c>
      <c r="J24" s="76" t="s">
        <v>91</v>
      </c>
      <c r="K24" s="76">
        <v>4</v>
      </c>
      <c r="L24" s="157"/>
      <c r="M24" s="76">
        <v>1764</v>
      </c>
      <c r="N24" s="76">
        <f t="shared" si="1"/>
        <v>7056</v>
      </c>
      <c r="O24" s="157"/>
    </row>
    <row r="25" spans="1:15" s="78" customFormat="1" x14ac:dyDescent="0.25">
      <c r="A25" s="156"/>
      <c r="B25" s="75">
        <v>5</v>
      </c>
      <c r="C25" s="76"/>
      <c r="D25" s="76"/>
      <c r="E25" s="76"/>
      <c r="F25" s="157"/>
      <c r="G25" s="157"/>
      <c r="H25" s="76" t="s">
        <v>95</v>
      </c>
      <c r="I25" s="74" t="s">
        <v>109</v>
      </c>
      <c r="J25" s="76" t="s">
        <v>91</v>
      </c>
      <c r="K25" s="76">
        <v>5</v>
      </c>
      <c r="L25" s="157"/>
      <c r="M25" s="76">
        <v>1836</v>
      </c>
      <c r="N25" s="76">
        <f t="shared" si="1"/>
        <v>9180</v>
      </c>
      <c r="O25" s="157"/>
    </row>
    <row r="26" spans="1:15" s="78" customFormat="1" x14ac:dyDescent="0.25">
      <c r="A26" s="158"/>
      <c r="B26" s="75">
        <v>6</v>
      </c>
      <c r="C26" s="76"/>
      <c r="D26" s="76"/>
      <c r="E26" s="76"/>
      <c r="F26" s="159"/>
      <c r="G26" s="159"/>
      <c r="H26" s="76" t="s">
        <v>97</v>
      </c>
      <c r="I26" s="74" t="s">
        <v>109</v>
      </c>
      <c r="J26" s="76" t="s">
        <v>91</v>
      </c>
      <c r="K26" s="76">
        <v>4</v>
      </c>
      <c r="L26" s="159"/>
      <c r="M26" s="76">
        <v>2004</v>
      </c>
      <c r="N26" s="76">
        <f t="shared" si="1"/>
        <v>8016</v>
      </c>
      <c r="O26" s="159"/>
    </row>
    <row r="27" spans="1:15" s="78" customFormat="1" x14ac:dyDescent="0.25">
      <c r="A27" s="153">
        <v>3</v>
      </c>
      <c r="B27" s="75">
        <v>1</v>
      </c>
      <c r="C27" s="76"/>
      <c r="D27" s="76"/>
      <c r="E27" s="76"/>
      <c r="F27" s="154" t="s">
        <v>27</v>
      </c>
      <c r="G27" s="154" t="s">
        <v>89</v>
      </c>
      <c r="H27" s="76" t="s">
        <v>93</v>
      </c>
      <c r="I27" s="74" t="s">
        <v>109</v>
      </c>
      <c r="J27" s="76" t="s">
        <v>91</v>
      </c>
      <c r="K27" s="76">
        <v>4</v>
      </c>
      <c r="L27" s="155">
        <v>15</v>
      </c>
      <c r="M27" s="76">
        <v>1680</v>
      </c>
      <c r="N27" s="76">
        <f t="shared" si="1"/>
        <v>6720</v>
      </c>
      <c r="O27" s="155">
        <f>SUM(N27:N30)</f>
        <v>26808</v>
      </c>
    </row>
    <row r="28" spans="1:15" s="78" customFormat="1" x14ac:dyDescent="0.25">
      <c r="A28" s="156"/>
      <c r="B28" s="75">
        <v>2</v>
      </c>
      <c r="C28" s="76"/>
      <c r="D28" s="76"/>
      <c r="E28" s="76"/>
      <c r="F28" s="154"/>
      <c r="G28" s="154"/>
      <c r="H28" s="76" t="s">
        <v>94</v>
      </c>
      <c r="I28" s="74" t="s">
        <v>109</v>
      </c>
      <c r="J28" s="76" t="s">
        <v>91</v>
      </c>
      <c r="K28" s="76">
        <v>5</v>
      </c>
      <c r="L28" s="157"/>
      <c r="M28" s="76">
        <v>1764</v>
      </c>
      <c r="N28" s="76">
        <f t="shared" si="1"/>
        <v>8820</v>
      </c>
      <c r="O28" s="157"/>
    </row>
    <row r="29" spans="1:15" s="78" customFormat="1" x14ac:dyDescent="0.25">
      <c r="A29" s="156"/>
      <c r="B29" s="75">
        <v>3</v>
      </c>
      <c r="C29" s="76"/>
      <c r="D29" s="76"/>
      <c r="E29" s="76"/>
      <c r="F29" s="154"/>
      <c r="G29" s="154"/>
      <c r="H29" s="76" t="s">
        <v>95</v>
      </c>
      <c r="I29" s="74" t="s">
        <v>109</v>
      </c>
      <c r="J29" s="76" t="s">
        <v>91</v>
      </c>
      <c r="K29" s="76">
        <v>5</v>
      </c>
      <c r="L29" s="157"/>
      <c r="M29" s="76">
        <v>1836</v>
      </c>
      <c r="N29" s="76">
        <f t="shared" si="1"/>
        <v>9180</v>
      </c>
      <c r="O29" s="157"/>
    </row>
    <row r="30" spans="1:15" s="78" customFormat="1" x14ac:dyDescent="0.25">
      <c r="A30" s="158"/>
      <c r="B30" s="75">
        <v>4</v>
      </c>
      <c r="C30" s="76"/>
      <c r="D30" s="76"/>
      <c r="E30" s="76"/>
      <c r="F30" s="154"/>
      <c r="G30" s="154"/>
      <c r="H30" s="76" t="s">
        <v>98</v>
      </c>
      <c r="I30" s="74" t="s">
        <v>109</v>
      </c>
      <c r="J30" s="76" t="s">
        <v>91</v>
      </c>
      <c r="K30" s="76">
        <v>1</v>
      </c>
      <c r="L30" s="159"/>
      <c r="M30" s="76">
        <v>2088</v>
      </c>
      <c r="N30" s="76">
        <f t="shared" si="1"/>
        <v>2088</v>
      </c>
      <c r="O30" s="159"/>
    </row>
    <row r="31" spans="1:15" s="78" customFormat="1" x14ac:dyDescent="0.25">
      <c r="A31" s="153">
        <v>4</v>
      </c>
      <c r="B31" s="79">
        <v>1</v>
      </c>
      <c r="C31" s="76"/>
      <c r="D31" s="76"/>
      <c r="E31" s="76"/>
      <c r="F31" s="154" t="s">
        <v>27</v>
      </c>
      <c r="G31" s="155" t="s">
        <v>89</v>
      </c>
      <c r="H31" s="76" t="s">
        <v>95</v>
      </c>
      <c r="I31" s="74" t="s">
        <v>109</v>
      </c>
      <c r="J31" s="76" t="s">
        <v>91</v>
      </c>
      <c r="K31" s="76">
        <v>6</v>
      </c>
      <c r="L31" s="155">
        <v>16</v>
      </c>
      <c r="M31" s="76">
        <v>1836</v>
      </c>
      <c r="N31" s="76">
        <f t="shared" si="1"/>
        <v>11016</v>
      </c>
      <c r="O31" s="155">
        <f>N31+N32</f>
        <v>30216</v>
      </c>
    </row>
    <row r="32" spans="1:15" s="78" customFormat="1" x14ac:dyDescent="0.25">
      <c r="A32" s="158"/>
      <c r="B32" s="80">
        <v>2</v>
      </c>
      <c r="C32" s="76"/>
      <c r="D32" s="76"/>
      <c r="E32" s="76"/>
      <c r="F32" s="154"/>
      <c r="G32" s="159"/>
      <c r="H32" s="76" t="s">
        <v>96</v>
      </c>
      <c r="I32" s="74" t="s">
        <v>109</v>
      </c>
      <c r="J32" s="76" t="s">
        <v>91</v>
      </c>
      <c r="K32" s="76">
        <v>10</v>
      </c>
      <c r="L32" s="159"/>
      <c r="M32" s="76">
        <v>1920</v>
      </c>
      <c r="N32" s="76">
        <f t="shared" si="1"/>
        <v>19200</v>
      </c>
      <c r="O32" s="159"/>
    </row>
    <row r="33" spans="1:15" s="78" customFormat="1" x14ac:dyDescent="0.25">
      <c r="A33" s="75">
        <v>5</v>
      </c>
      <c r="B33" s="75">
        <v>1</v>
      </c>
      <c r="C33" s="76"/>
      <c r="D33" s="76"/>
      <c r="E33" s="76"/>
      <c r="F33" s="76" t="s">
        <v>27</v>
      </c>
      <c r="G33" s="76" t="s">
        <v>89</v>
      </c>
      <c r="H33" s="76" t="s">
        <v>92</v>
      </c>
      <c r="I33" s="74" t="s">
        <v>109</v>
      </c>
      <c r="J33" s="76" t="s">
        <v>91</v>
      </c>
      <c r="K33" s="76">
        <v>20</v>
      </c>
      <c r="L33" s="76">
        <f>K33</f>
        <v>20</v>
      </c>
      <c r="M33" s="76">
        <v>1608</v>
      </c>
      <c r="N33" s="76">
        <f t="shared" si="1"/>
        <v>32160</v>
      </c>
      <c r="O33" s="76">
        <f>N33</f>
        <v>32160</v>
      </c>
    </row>
    <row r="34" spans="1:15" s="78" customFormat="1" x14ac:dyDescent="0.25">
      <c r="A34" s="75">
        <v>6</v>
      </c>
      <c r="B34" s="75">
        <v>1</v>
      </c>
      <c r="C34" s="76"/>
      <c r="D34" s="76"/>
      <c r="E34" s="76"/>
      <c r="F34" s="76" t="s">
        <v>27</v>
      </c>
      <c r="G34" s="76" t="s">
        <v>89</v>
      </c>
      <c r="H34" s="76" t="s">
        <v>93</v>
      </c>
      <c r="I34" s="74" t="s">
        <v>109</v>
      </c>
      <c r="J34" s="76" t="s">
        <v>91</v>
      </c>
      <c r="K34" s="76">
        <v>20</v>
      </c>
      <c r="L34" s="76">
        <f t="shared" ref="L34:L39" si="2">K34</f>
        <v>20</v>
      </c>
      <c r="M34" s="76">
        <v>1680</v>
      </c>
      <c r="N34" s="76">
        <f t="shared" si="1"/>
        <v>33600</v>
      </c>
      <c r="O34" s="76">
        <f t="shared" ref="O34:O39" si="3">N34</f>
        <v>33600</v>
      </c>
    </row>
    <row r="35" spans="1:15" s="78" customFormat="1" x14ac:dyDescent="0.25">
      <c r="A35" s="75">
        <v>7</v>
      </c>
      <c r="B35" s="75">
        <v>1</v>
      </c>
      <c r="C35" s="76"/>
      <c r="D35" s="76"/>
      <c r="E35" s="76"/>
      <c r="F35" s="76" t="s">
        <v>27</v>
      </c>
      <c r="G35" s="76" t="s">
        <v>89</v>
      </c>
      <c r="H35" s="76" t="s">
        <v>93</v>
      </c>
      <c r="I35" s="74" t="s">
        <v>109</v>
      </c>
      <c r="J35" s="76" t="s">
        <v>91</v>
      </c>
      <c r="K35" s="76">
        <v>20</v>
      </c>
      <c r="L35" s="76">
        <f t="shared" si="2"/>
        <v>20</v>
      </c>
      <c r="M35" s="76">
        <v>1680</v>
      </c>
      <c r="N35" s="76">
        <f t="shared" si="1"/>
        <v>33600</v>
      </c>
      <c r="O35" s="76">
        <f t="shared" si="3"/>
        <v>33600</v>
      </c>
    </row>
    <row r="36" spans="1:15" s="78" customFormat="1" x14ac:dyDescent="0.25">
      <c r="A36" s="75">
        <v>8</v>
      </c>
      <c r="B36" s="75">
        <v>1</v>
      </c>
      <c r="C36" s="76"/>
      <c r="D36" s="76"/>
      <c r="E36" s="76"/>
      <c r="F36" s="76" t="s">
        <v>27</v>
      </c>
      <c r="G36" s="76" t="s">
        <v>89</v>
      </c>
      <c r="H36" s="76" t="s">
        <v>94</v>
      </c>
      <c r="I36" s="74" t="s">
        <v>109</v>
      </c>
      <c r="J36" s="76" t="s">
        <v>91</v>
      </c>
      <c r="K36" s="76">
        <v>20</v>
      </c>
      <c r="L36" s="76">
        <f t="shared" si="2"/>
        <v>20</v>
      </c>
      <c r="M36" s="76">
        <v>1764</v>
      </c>
      <c r="N36" s="76">
        <f t="shared" si="1"/>
        <v>35280</v>
      </c>
      <c r="O36" s="76">
        <f t="shared" si="3"/>
        <v>35280</v>
      </c>
    </row>
    <row r="37" spans="1:15" s="78" customFormat="1" x14ac:dyDescent="0.25">
      <c r="A37" s="75">
        <v>9</v>
      </c>
      <c r="B37" s="75">
        <v>1</v>
      </c>
      <c r="C37" s="76"/>
      <c r="D37" s="76"/>
      <c r="E37" s="76"/>
      <c r="F37" s="76" t="s">
        <v>27</v>
      </c>
      <c r="G37" s="76" t="s">
        <v>89</v>
      </c>
      <c r="H37" s="76" t="s">
        <v>94</v>
      </c>
      <c r="I37" s="74" t="s">
        <v>109</v>
      </c>
      <c r="J37" s="76" t="s">
        <v>91</v>
      </c>
      <c r="K37" s="76">
        <v>20</v>
      </c>
      <c r="L37" s="76">
        <f t="shared" si="2"/>
        <v>20</v>
      </c>
      <c r="M37" s="76">
        <v>1764</v>
      </c>
      <c r="N37" s="76">
        <f t="shared" si="1"/>
        <v>35280</v>
      </c>
      <c r="O37" s="76">
        <f t="shared" si="3"/>
        <v>35280</v>
      </c>
    </row>
    <row r="38" spans="1:15" s="78" customFormat="1" x14ac:dyDescent="0.25">
      <c r="A38" s="75">
        <v>10</v>
      </c>
      <c r="B38" s="75">
        <v>1</v>
      </c>
      <c r="C38" s="76"/>
      <c r="D38" s="76"/>
      <c r="E38" s="76"/>
      <c r="F38" s="76" t="s">
        <v>27</v>
      </c>
      <c r="G38" s="76" t="s">
        <v>89</v>
      </c>
      <c r="H38" s="76" t="s">
        <v>95</v>
      </c>
      <c r="I38" s="74" t="s">
        <v>109</v>
      </c>
      <c r="J38" s="76" t="s">
        <v>91</v>
      </c>
      <c r="K38" s="76">
        <v>20</v>
      </c>
      <c r="L38" s="76">
        <f t="shared" si="2"/>
        <v>20</v>
      </c>
      <c r="M38" s="76">
        <v>1836</v>
      </c>
      <c r="N38" s="76">
        <f t="shared" si="1"/>
        <v>36720</v>
      </c>
      <c r="O38" s="76">
        <f t="shared" si="3"/>
        <v>36720</v>
      </c>
    </row>
    <row r="39" spans="1:15" s="78" customFormat="1" x14ac:dyDescent="0.25">
      <c r="A39" s="75">
        <v>11</v>
      </c>
      <c r="B39" s="75">
        <v>1</v>
      </c>
      <c r="C39" s="76"/>
      <c r="D39" s="76"/>
      <c r="E39" s="76"/>
      <c r="F39" s="76" t="s">
        <v>27</v>
      </c>
      <c r="G39" s="76" t="s">
        <v>89</v>
      </c>
      <c r="H39" s="76" t="s">
        <v>96</v>
      </c>
      <c r="I39" s="74" t="s">
        <v>109</v>
      </c>
      <c r="J39" s="76" t="s">
        <v>91</v>
      </c>
      <c r="K39" s="76">
        <v>20</v>
      </c>
      <c r="L39" s="76">
        <f t="shared" si="2"/>
        <v>20</v>
      </c>
      <c r="M39" s="76">
        <v>1920</v>
      </c>
      <c r="N39" s="76">
        <f t="shared" si="1"/>
        <v>38400</v>
      </c>
      <c r="O39" s="76">
        <f t="shared" si="3"/>
        <v>38400</v>
      </c>
    </row>
    <row r="40" spans="1:15" s="78" customFormat="1" x14ac:dyDescent="0.25">
      <c r="A40" s="160">
        <v>12</v>
      </c>
      <c r="B40" s="82">
        <v>1</v>
      </c>
      <c r="C40" s="82"/>
      <c r="D40" s="82"/>
      <c r="E40" s="82"/>
      <c r="F40" s="155" t="s">
        <v>27</v>
      </c>
      <c r="G40" s="155" t="s">
        <v>99</v>
      </c>
      <c r="H40" s="82" t="s">
        <v>90</v>
      </c>
      <c r="I40" s="74" t="s">
        <v>109</v>
      </c>
      <c r="J40" s="76" t="s">
        <v>91</v>
      </c>
      <c r="K40" s="76">
        <v>5</v>
      </c>
      <c r="L40" s="155">
        <f>SUM(K40:K46)</f>
        <v>30</v>
      </c>
      <c r="M40" s="76">
        <v>1344</v>
      </c>
      <c r="N40" s="76">
        <f t="shared" si="1"/>
        <v>6720</v>
      </c>
      <c r="O40" s="155">
        <f>SUM(N40:N46)</f>
        <v>50244</v>
      </c>
    </row>
    <row r="41" spans="1:15" s="78" customFormat="1" x14ac:dyDescent="0.25">
      <c r="A41" s="161"/>
      <c r="B41" s="82">
        <v>2</v>
      </c>
      <c r="C41" s="82"/>
      <c r="D41" s="82"/>
      <c r="E41" s="82"/>
      <c r="F41" s="157"/>
      <c r="G41" s="157"/>
      <c r="H41" s="82" t="s">
        <v>92</v>
      </c>
      <c r="I41" s="74" t="s">
        <v>109</v>
      </c>
      <c r="J41" s="76" t="s">
        <v>91</v>
      </c>
      <c r="K41" s="76">
        <v>5</v>
      </c>
      <c r="L41" s="161"/>
      <c r="M41" s="76">
        <v>1572</v>
      </c>
      <c r="N41" s="76">
        <f t="shared" si="1"/>
        <v>7860</v>
      </c>
      <c r="O41" s="161"/>
    </row>
    <row r="42" spans="1:15" s="78" customFormat="1" x14ac:dyDescent="0.25">
      <c r="A42" s="161"/>
      <c r="B42" s="82">
        <v>3</v>
      </c>
      <c r="C42" s="82"/>
      <c r="D42" s="82"/>
      <c r="E42" s="82"/>
      <c r="F42" s="157"/>
      <c r="G42" s="157"/>
      <c r="H42" s="82" t="s">
        <v>93</v>
      </c>
      <c r="I42" s="74" t="s">
        <v>109</v>
      </c>
      <c r="J42" s="76" t="s">
        <v>91</v>
      </c>
      <c r="K42" s="76">
        <v>4</v>
      </c>
      <c r="L42" s="161"/>
      <c r="M42" s="76">
        <v>1632</v>
      </c>
      <c r="N42" s="76">
        <f t="shared" si="1"/>
        <v>6528</v>
      </c>
      <c r="O42" s="161"/>
    </row>
    <row r="43" spans="1:15" s="78" customFormat="1" x14ac:dyDescent="0.25">
      <c r="A43" s="161"/>
      <c r="B43" s="82">
        <v>4</v>
      </c>
      <c r="C43" s="82"/>
      <c r="D43" s="82"/>
      <c r="E43" s="82"/>
      <c r="F43" s="157"/>
      <c r="G43" s="157"/>
      <c r="H43" s="82" t="s">
        <v>94</v>
      </c>
      <c r="I43" s="74" t="s">
        <v>109</v>
      </c>
      <c r="J43" s="76" t="s">
        <v>91</v>
      </c>
      <c r="K43" s="76">
        <v>4</v>
      </c>
      <c r="L43" s="161"/>
      <c r="M43" s="76">
        <v>1704</v>
      </c>
      <c r="N43" s="76">
        <f t="shared" si="1"/>
        <v>6816</v>
      </c>
      <c r="O43" s="161"/>
    </row>
    <row r="44" spans="1:15" s="78" customFormat="1" x14ac:dyDescent="0.25">
      <c r="A44" s="161"/>
      <c r="B44" s="82">
        <v>5</v>
      </c>
      <c r="C44" s="82"/>
      <c r="D44" s="82"/>
      <c r="E44" s="82"/>
      <c r="F44" s="157"/>
      <c r="G44" s="157"/>
      <c r="H44" s="82" t="s">
        <v>95</v>
      </c>
      <c r="I44" s="74" t="s">
        <v>109</v>
      </c>
      <c r="J44" s="76" t="s">
        <v>91</v>
      </c>
      <c r="K44" s="76">
        <v>4</v>
      </c>
      <c r="L44" s="161"/>
      <c r="M44" s="76">
        <v>1776</v>
      </c>
      <c r="N44" s="76">
        <f t="shared" si="1"/>
        <v>7104</v>
      </c>
      <c r="O44" s="161"/>
    </row>
    <row r="45" spans="1:15" s="78" customFormat="1" x14ac:dyDescent="0.25">
      <c r="A45" s="161"/>
      <c r="B45" s="82">
        <v>6</v>
      </c>
      <c r="C45" s="82"/>
      <c r="D45" s="82"/>
      <c r="E45" s="82"/>
      <c r="F45" s="157"/>
      <c r="G45" s="157"/>
      <c r="H45" s="82" t="s">
        <v>96</v>
      </c>
      <c r="I45" s="74" t="s">
        <v>109</v>
      </c>
      <c r="J45" s="76" t="s">
        <v>91</v>
      </c>
      <c r="K45" s="76">
        <v>4</v>
      </c>
      <c r="L45" s="161"/>
      <c r="M45" s="76">
        <v>1860</v>
      </c>
      <c r="N45" s="76">
        <f t="shared" si="1"/>
        <v>7440</v>
      </c>
      <c r="O45" s="161"/>
    </row>
    <row r="46" spans="1:15" s="78" customFormat="1" x14ac:dyDescent="0.25">
      <c r="A46" s="162"/>
      <c r="B46" s="82">
        <v>7</v>
      </c>
      <c r="C46" s="82"/>
      <c r="D46" s="82"/>
      <c r="E46" s="82"/>
      <c r="F46" s="159"/>
      <c r="G46" s="159"/>
      <c r="H46" s="82" t="s">
        <v>97</v>
      </c>
      <c r="I46" s="74" t="s">
        <v>109</v>
      </c>
      <c r="J46" s="76" t="s">
        <v>91</v>
      </c>
      <c r="K46" s="76">
        <v>4</v>
      </c>
      <c r="L46" s="162"/>
      <c r="M46" s="76">
        <v>1944</v>
      </c>
      <c r="N46" s="76">
        <f t="shared" si="1"/>
        <v>7776</v>
      </c>
      <c r="O46" s="162"/>
    </row>
    <row r="47" spans="1:15" s="78" customFormat="1" x14ac:dyDescent="0.25">
      <c r="A47" s="160">
        <v>13</v>
      </c>
      <c r="B47" s="82">
        <v>1</v>
      </c>
      <c r="C47" s="82"/>
      <c r="D47" s="82"/>
      <c r="E47" s="82"/>
      <c r="F47" s="155" t="s">
        <v>27</v>
      </c>
      <c r="G47" s="155" t="s">
        <v>99</v>
      </c>
      <c r="H47" s="82" t="s">
        <v>90</v>
      </c>
      <c r="I47" s="74" t="s">
        <v>109</v>
      </c>
      <c r="J47" s="76" t="s">
        <v>91</v>
      </c>
      <c r="K47" s="76">
        <v>5</v>
      </c>
      <c r="L47" s="155">
        <f>SUM(K47:K50)</f>
        <v>20</v>
      </c>
      <c r="M47" s="76">
        <v>1344</v>
      </c>
      <c r="N47" s="76">
        <f t="shared" si="1"/>
        <v>6720</v>
      </c>
      <c r="O47" s="160">
        <f>SUM(N47:N50)</f>
        <v>32040</v>
      </c>
    </row>
    <row r="48" spans="1:15" s="78" customFormat="1" x14ac:dyDescent="0.25">
      <c r="A48" s="161"/>
      <c r="B48" s="82">
        <v>2</v>
      </c>
      <c r="C48" s="82"/>
      <c r="D48" s="82"/>
      <c r="E48" s="82"/>
      <c r="F48" s="157"/>
      <c r="G48" s="157"/>
      <c r="H48" s="82" t="s">
        <v>92</v>
      </c>
      <c r="I48" s="74" t="s">
        <v>109</v>
      </c>
      <c r="J48" s="76" t="s">
        <v>91</v>
      </c>
      <c r="K48" s="76">
        <v>5</v>
      </c>
      <c r="L48" s="161"/>
      <c r="M48" s="76">
        <v>1572</v>
      </c>
      <c r="N48" s="76">
        <f t="shared" si="1"/>
        <v>7860</v>
      </c>
      <c r="O48" s="161"/>
    </row>
    <row r="49" spans="1:15" s="78" customFormat="1" x14ac:dyDescent="0.25">
      <c r="A49" s="161"/>
      <c r="B49" s="82">
        <v>3</v>
      </c>
      <c r="C49" s="82"/>
      <c r="D49" s="82"/>
      <c r="E49" s="82"/>
      <c r="F49" s="157"/>
      <c r="G49" s="157"/>
      <c r="H49" s="82" t="s">
        <v>93</v>
      </c>
      <c r="I49" s="74" t="s">
        <v>109</v>
      </c>
      <c r="J49" s="76" t="s">
        <v>91</v>
      </c>
      <c r="K49" s="76">
        <v>5</v>
      </c>
      <c r="L49" s="161"/>
      <c r="M49" s="76">
        <v>1632</v>
      </c>
      <c r="N49" s="76">
        <f t="shared" si="1"/>
        <v>8160</v>
      </c>
      <c r="O49" s="161"/>
    </row>
    <row r="50" spans="1:15" s="78" customFormat="1" x14ac:dyDescent="0.25">
      <c r="A50" s="162"/>
      <c r="B50" s="82">
        <v>4</v>
      </c>
      <c r="C50" s="82"/>
      <c r="D50" s="82"/>
      <c r="E50" s="82"/>
      <c r="F50" s="159"/>
      <c r="G50" s="159"/>
      <c r="H50" s="82" t="s">
        <v>96</v>
      </c>
      <c r="I50" s="74" t="s">
        <v>109</v>
      </c>
      <c r="J50" s="76" t="s">
        <v>91</v>
      </c>
      <c r="K50" s="76">
        <v>5</v>
      </c>
      <c r="L50" s="162"/>
      <c r="M50" s="76">
        <v>1860</v>
      </c>
      <c r="N50" s="76">
        <f t="shared" si="1"/>
        <v>9300</v>
      </c>
      <c r="O50" s="162"/>
    </row>
    <row r="51" spans="1:15" s="78" customFormat="1" x14ac:dyDescent="0.25">
      <c r="A51" s="160">
        <v>14</v>
      </c>
      <c r="B51" s="82">
        <v>1</v>
      </c>
      <c r="C51" s="82"/>
      <c r="D51" s="82"/>
      <c r="E51" s="82"/>
      <c r="F51" s="155" t="s">
        <v>27</v>
      </c>
      <c r="G51" s="155" t="s">
        <v>99</v>
      </c>
      <c r="H51" s="82" t="s">
        <v>90</v>
      </c>
      <c r="I51" s="74" t="s">
        <v>109</v>
      </c>
      <c r="J51" s="76" t="s">
        <v>91</v>
      </c>
      <c r="K51" s="76">
        <v>5</v>
      </c>
      <c r="L51" s="160">
        <v>30</v>
      </c>
      <c r="M51" s="76">
        <v>1344</v>
      </c>
      <c r="N51" s="76">
        <f t="shared" si="1"/>
        <v>6720</v>
      </c>
      <c r="O51" s="155">
        <f>SUM(N51:N53)</f>
        <v>47460</v>
      </c>
    </row>
    <row r="52" spans="1:15" s="78" customFormat="1" x14ac:dyDescent="0.25">
      <c r="A52" s="161"/>
      <c r="B52" s="82">
        <v>2</v>
      </c>
      <c r="C52" s="82"/>
      <c r="D52" s="82"/>
      <c r="E52" s="82"/>
      <c r="F52" s="157"/>
      <c r="G52" s="157"/>
      <c r="H52" s="82" t="s">
        <v>92</v>
      </c>
      <c r="I52" s="74" t="s">
        <v>109</v>
      </c>
      <c r="J52" s="76" t="s">
        <v>91</v>
      </c>
      <c r="K52" s="76">
        <v>20</v>
      </c>
      <c r="L52" s="161"/>
      <c r="M52" s="76">
        <v>1572</v>
      </c>
      <c r="N52" s="76">
        <f t="shared" si="1"/>
        <v>31440</v>
      </c>
      <c r="O52" s="161"/>
    </row>
    <row r="53" spans="1:15" s="78" customFormat="1" x14ac:dyDescent="0.25">
      <c r="A53" s="162"/>
      <c r="B53" s="82">
        <v>3</v>
      </c>
      <c r="C53" s="82"/>
      <c r="D53" s="82"/>
      <c r="E53" s="82"/>
      <c r="F53" s="159"/>
      <c r="G53" s="159"/>
      <c r="H53" s="82" t="s">
        <v>96</v>
      </c>
      <c r="I53" s="74" t="s">
        <v>109</v>
      </c>
      <c r="J53" s="76" t="s">
        <v>91</v>
      </c>
      <c r="K53" s="76">
        <v>5</v>
      </c>
      <c r="L53" s="162"/>
      <c r="M53" s="76">
        <v>1860</v>
      </c>
      <c r="N53" s="76">
        <f t="shared" si="1"/>
        <v>9300</v>
      </c>
      <c r="O53" s="162"/>
    </row>
    <row r="54" spans="1:15" s="78" customFormat="1" x14ac:dyDescent="0.25">
      <c r="A54" s="160">
        <v>15</v>
      </c>
      <c r="B54" s="82">
        <v>1</v>
      </c>
      <c r="C54" s="82"/>
      <c r="D54" s="82"/>
      <c r="E54" s="82"/>
      <c r="F54" s="155" t="s">
        <v>27</v>
      </c>
      <c r="G54" s="155" t="s">
        <v>99</v>
      </c>
      <c r="H54" s="82" t="s">
        <v>92</v>
      </c>
      <c r="I54" s="74" t="s">
        <v>109</v>
      </c>
      <c r="J54" s="76" t="s">
        <v>91</v>
      </c>
      <c r="K54" s="76">
        <v>20</v>
      </c>
      <c r="L54" s="160">
        <v>30</v>
      </c>
      <c r="M54" s="76">
        <v>1572</v>
      </c>
      <c r="N54" s="76">
        <f t="shared" si="1"/>
        <v>31440</v>
      </c>
      <c r="O54" s="155">
        <f>N54+N55</f>
        <v>50040</v>
      </c>
    </row>
    <row r="55" spans="1:15" s="78" customFormat="1" x14ac:dyDescent="0.25">
      <c r="A55" s="162"/>
      <c r="B55" s="82">
        <v>2</v>
      </c>
      <c r="C55" s="82"/>
      <c r="D55" s="82"/>
      <c r="E55" s="82"/>
      <c r="F55" s="159"/>
      <c r="G55" s="159"/>
      <c r="H55" s="82" t="s">
        <v>96</v>
      </c>
      <c r="I55" s="74" t="s">
        <v>109</v>
      </c>
      <c r="J55" s="76" t="s">
        <v>91</v>
      </c>
      <c r="K55" s="76">
        <v>10</v>
      </c>
      <c r="L55" s="162"/>
      <c r="M55" s="76">
        <v>1860</v>
      </c>
      <c r="N55" s="76">
        <f t="shared" si="1"/>
        <v>18600</v>
      </c>
      <c r="O55" s="162"/>
    </row>
    <row r="56" spans="1:15" s="78" customFormat="1" x14ac:dyDescent="0.25">
      <c r="A56" s="82">
        <v>16</v>
      </c>
      <c r="B56" s="82">
        <v>1</v>
      </c>
      <c r="C56" s="82"/>
      <c r="D56" s="82"/>
      <c r="E56" s="82"/>
      <c r="F56" s="76" t="s">
        <v>27</v>
      </c>
      <c r="G56" s="76" t="s">
        <v>99</v>
      </c>
      <c r="H56" s="82" t="s">
        <v>93</v>
      </c>
      <c r="I56" s="74" t="s">
        <v>109</v>
      </c>
      <c r="J56" s="76" t="s">
        <v>91</v>
      </c>
      <c r="K56" s="76">
        <v>20</v>
      </c>
      <c r="L56" s="76">
        <f>K56</f>
        <v>20</v>
      </c>
      <c r="M56" s="76">
        <v>1632</v>
      </c>
      <c r="N56" s="76">
        <f t="shared" si="1"/>
        <v>32640</v>
      </c>
      <c r="O56" s="76">
        <f>N56</f>
        <v>32640</v>
      </c>
    </row>
    <row r="57" spans="1:15" s="78" customFormat="1" x14ac:dyDescent="0.25">
      <c r="A57" s="82">
        <v>17</v>
      </c>
      <c r="B57" s="82">
        <v>1</v>
      </c>
      <c r="C57" s="82"/>
      <c r="D57" s="82"/>
      <c r="E57" s="82"/>
      <c r="F57" s="76" t="s">
        <v>27</v>
      </c>
      <c r="G57" s="76" t="s">
        <v>99</v>
      </c>
      <c r="H57" s="82" t="s">
        <v>93</v>
      </c>
      <c r="I57" s="74" t="s">
        <v>109</v>
      </c>
      <c r="J57" s="76" t="s">
        <v>91</v>
      </c>
      <c r="K57" s="76">
        <v>20</v>
      </c>
      <c r="L57" s="76">
        <f t="shared" ref="L57:L60" si="4">K57</f>
        <v>20</v>
      </c>
      <c r="M57" s="76">
        <v>1632</v>
      </c>
      <c r="N57" s="76">
        <f t="shared" si="1"/>
        <v>32640</v>
      </c>
      <c r="O57" s="76">
        <f t="shared" ref="O57:O60" si="5">N57</f>
        <v>32640</v>
      </c>
    </row>
    <row r="58" spans="1:15" s="78" customFormat="1" x14ac:dyDescent="0.25">
      <c r="A58" s="82">
        <v>18</v>
      </c>
      <c r="B58" s="82">
        <v>1</v>
      </c>
      <c r="C58" s="82"/>
      <c r="D58" s="82"/>
      <c r="E58" s="82"/>
      <c r="F58" s="76" t="s">
        <v>27</v>
      </c>
      <c r="G58" s="76" t="s">
        <v>99</v>
      </c>
      <c r="H58" s="82" t="s">
        <v>94</v>
      </c>
      <c r="I58" s="74" t="s">
        <v>109</v>
      </c>
      <c r="J58" s="76" t="s">
        <v>91</v>
      </c>
      <c r="K58" s="76">
        <v>20</v>
      </c>
      <c r="L58" s="76">
        <f t="shared" si="4"/>
        <v>20</v>
      </c>
      <c r="M58" s="76">
        <v>1704</v>
      </c>
      <c r="N58" s="76">
        <f t="shared" si="1"/>
        <v>34080</v>
      </c>
      <c r="O58" s="76">
        <f t="shared" si="5"/>
        <v>34080</v>
      </c>
    </row>
    <row r="59" spans="1:15" s="78" customFormat="1" x14ac:dyDescent="0.25">
      <c r="A59" s="82">
        <v>19</v>
      </c>
      <c r="B59" s="82">
        <v>1</v>
      </c>
      <c r="C59" s="82"/>
      <c r="D59" s="82"/>
      <c r="E59" s="82"/>
      <c r="F59" s="76" t="s">
        <v>27</v>
      </c>
      <c r="G59" s="76" t="s">
        <v>99</v>
      </c>
      <c r="H59" s="82" t="s">
        <v>94</v>
      </c>
      <c r="I59" s="74" t="s">
        <v>109</v>
      </c>
      <c r="J59" s="76" t="s">
        <v>91</v>
      </c>
      <c r="K59" s="76">
        <v>20</v>
      </c>
      <c r="L59" s="76">
        <f t="shared" si="4"/>
        <v>20</v>
      </c>
      <c r="M59" s="76">
        <v>1704</v>
      </c>
      <c r="N59" s="76">
        <f t="shared" si="1"/>
        <v>34080</v>
      </c>
      <c r="O59" s="76">
        <f t="shared" si="5"/>
        <v>34080</v>
      </c>
    </row>
    <row r="60" spans="1:15" s="78" customFormat="1" x14ac:dyDescent="0.25">
      <c r="A60" s="82">
        <v>20</v>
      </c>
      <c r="B60" s="82">
        <v>1</v>
      </c>
      <c r="C60" s="82"/>
      <c r="D60" s="82"/>
      <c r="E60" s="82"/>
      <c r="F60" s="76" t="s">
        <v>27</v>
      </c>
      <c r="G60" s="76" t="s">
        <v>99</v>
      </c>
      <c r="H60" s="82" t="s">
        <v>95</v>
      </c>
      <c r="I60" s="74" t="s">
        <v>109</v>
      </c>
      <c r="J60" s="76" t="s">
        <v>91</v>
      </c>
      <c r="K60" s="76">
        <v>20</v>
      </c>
      <c r="L60" s="76">
        <f t="shared" si="4"/>
        <v>20</v>
      </c>
      <c r="M60" s="76">
        <v>1776</v>
      </c>
      <c r="N60" s="76">
        <f t="shared" si="1"/>
        <v>35520</v>
      </c>
      <c r="O60" s="76">
        <f t="shared" si="5"/>
        <v>35520</v>
      </c>
    </row>
    <row r="61" spans="1:15" s="78" customFormat="1" x14ac:dyDescent="0.25">
      <c r="A61" s="160">
        <v>21</v>
      </c>
      <c r="B61" s="82">
        <v>1</v>
      </c>
      <c r="C61" s="82"/>
      <c r="D61" s="82"/>
      <c r="E61" s="82"/>
      <c r="F61" s="155" t="s">
        <v>27</v>
      </c>
      <c r="G61" s="155" t="s">
        <v>100</v>
      </c>
      <c r="H61" s="82" t="s">
        <v>101</v>
      </c>
      <c r="I61" s="74" t="s">
        <v>109</v>
      </c>
      <c r="J61" s="76" t="s">
        <v>91</v>
      </c>
      <c r="K61" s="82">
        <v>4</v>
      </c>
      <c r="L61" s="160">
        <f>SUM(K61:K69)</f>
        <v>25</v>
      </c>
      <c r="M61" s="76">
        <v>1260</v>
      </c>
      <c r="N61" s="76">
        <f t="shared" si="1"/>
        <v>5040</v>
      </c>
      <c r="O61" s="155">
        <f>SUM(N61:N69)</f>
        <v>40512</v>
      </c>
    </row>
    <row r="62" spans="1:15" s="78" customFormat="1" x14ac:dyDescent="0.25">
      <c r="A62" s="161"/>
      <c r="B62" s="82">
        <v>2</v>
      </c>
      <c r="C62" s="82"/>
      <c r="D62" s="82"/>
      <c r="E62" s="82"/>
      <c r="F62" s="157"/>
      <c r="G62" s="157"/>
      <c r="H62" s="82" t="s">
        <v>90</v>
      </c>
      <c r="I62" s="74" t="s">
        <v>109</v>
      </c>
      <c r="J62" s="76" t="s">
        <v>91</v>
      </c>
      <c r="K62" s="82">
        <v>2</v>
      </c>
      <c r="L62" s="161"/>
      <c r="M62" s="76">
        <v>1296</v>
      </c>
      <c r="N62" s="76">
        <f t="shared" si="1"/>
        <v>2592</v>
      </c>
      <c r="O62" s="157"/>
    </row>
    <row r="63" spans="1:15" s="78" customFormat="1" x14ac:dyDescent="0.25">
      <c r="A63" s="161"/>
      <c r="B63" s="82">
        <v>3</v>
      </c>
      <c r="C63" s="82"/>
      <c r="D63" s="82"/>
      <c r="E63" s="82"/>
      <c r="F63" s="157"/>
      <c r="G63" s="157"/>
      <c r="H63" s="82" t="s">
        <v>92</v>
      </c>
      <c r="I63" s="74" t="s">
        <v>109</v>
      </c>
      <c r="J63" s="76" t="s">
        <v>91</v>
      </c>
      <c r="K63" s="82">
        <v>3</v>
      </c>
      <c r="L63" s="161"/>
      <c r="M63" s="76">
        <v>1524</v>
      </c>
      <c r="N63" s="76">
        <f t="shared" si="1"/>
        <v>4572</v>
      </c>
      <c r="O63" s="157"/>
    </row>
    <row r="64" spans="1:15" s="78" customFormat="1" x14ac:dyDescent="0.25">
      <c r="A64" s="161"/>
      <c r="B64" s="82">
        <v>4</v>
      </c>
      <c r="C64" s="82"/>
      <c r="D64" s="82"/>
      <c r="E64" s="82"/>
      <c r="F64" s="157"/>
      <c r="G64" s="157"/>
      <c r="H64" s="82" t="s">
        <v>93</v>
      </c>
      <c r="I64" s="74" t="s">
        <v>109</v>
      </c>
      <c r="J64" s="76" t="s">
        <v>91</v>
      </c>
      <c r="K64" s="82">
        <v>3</v>
      </c>
      <c r="L64" s="161"/>
      <c r="M64" s="76">
        <v>1584</v>
      </c>
      <c r="N64" s="76">
        <f t="shared" si="1"/>
        <v>4752</v>
      </c>
      <c r="O64" s="157"/>
    </row>
    <row r="65" spans="1:15" s="78" customFormat="1" x14ac:dyDescent="0.25">
      <c r="A65" s="161"/>
      <c r="B65" s="82">
        <v>5</v>
      </c>
      <c r="C65" s="82"/>
      <c r="D65" s="82"/>
      <c r="E65" s="82"/>
      <c r="F65" s="157"/>
      <c r="G65" s="157"/>
      <c r="H65" s="82" t="s">
        <v>94</v>
      </c>
      <c r="I65" s="74" t="s">
        <v>109</v>
      </c>
      <c r="J65" s="76" t="s">
        <v>91</v>
      </c>
      <c r="K65" s="82">
        <v>1</v>
      </c>
      <c r="L65" s="161"/>
      <c r="M65" s="76">
        <v>1656</v>
      </c>
      <c r="N65" s="76">
        <f t="shared" si="1"/>
        <v>1656</v>
      </c>
      <c r="O65" s="157"/>
    </row>
    <row r="66" spans="1:15" s="78" customFormat="1" x14ac:dyDescent="0.25">
      <c r="A66" s="161"/>
      <c r="B66" s="82">
        <v>6</v>
      </c>
      <c r="C66" s="82"/>
      <c r="D66" s="82"/>
      <c r="E66" s="82"/>
      <c r="F66" s="157"/>
      <c r="G66" s="157"/>
      <c r="H66" s="82" t="s">
        <v>95</v>
      </c>
      <c r="I66" s="74" t="s">
        <v>109</v>
      </c>
      <c r="J66" s="76" t="s">
        <v>91</v>
      </c>
      <c r="K66" s="82">
        <v>4</v>
      </c>
      <c r="L66" s="161"/>
      <c r="M66" s="76">
        <v>1728</v>
      </c>
      <c r="N66" s="76">
        <f t="shared" si="1"/>
        <v>6912</v>
      </c>
      <c r="O66" s="157"/>
    </row>
    <row r="67" spans="1:15" s="78" customFormat="1" x14ac:dyDescent="0.25">
      <c r="A67" s="161"/>
      <c r="B67" s="82">
        <v>7</v>
      </c>
      <c r="C67" s="82"/>
      <c r="D67" s="82"/>
      <c r="E67" s="82"/>
      <c r="F67" s="157"/>
      <c r="G67" s="157"/>
      <c r="H67" s="82" t="s">
        <v>96</v>
      </c>
      <c r="I67" s="74" t="s">
        <v>109</v>
      </c>
      <c r="J67" s="76" t="s">
        <v>91</v>
      </c>
      <c r="K67" s="82">
        <v>3</v>
      </c>
      <c r="L67" s="161"/>
      <c r="M67" s="76">
        <v>1812</v>
      </c>
      <c r="N67" s="76">
        <f t="shared" si="1"/>
        <v>5436</v>
      </c>
      <c r="O67" s="157"/>
    </row>
    <row r="68" spans="1:15" s="78" customFormat="1" x14ac:dyDescent="0.25">
      <c r="A68" s="161"/>
      <c r="B68" s="82">
        <v>8</v>
      </c>
      <c r="C68" s="82"/>
      <c r="D68" s="82"/>
      <c r="E68" s="82"/>
      <c r="F68" s="157"/>
      <c r="G68" s="157"/>
      <c r="H68" s="82" t="s">
        <v>97</v>
      </c>
      <c r="I68" s="74" t="s">
        <v>109</v>
      </c>
      <c r="J68" s="76" t="s">
        <v>91</v>
      </c>
      <c r="K68" s="82">
        <v>4</v>
      </c>
      <c r="L68" s="161"/>
      <c r="M68" s="76">
        <v>1896</v>
      </c>
      <c r="N68" s="76">
        <f t="shared" si="1"/>
        <v>7584</v>
      </c>
      <c r="O68" s="157"/>
    </row>
    <row r="69" spans="1:15" s="78" customFormat="1" x14ac:dyDescent="0.25">
      <c r="A69" s="162"/>
      <c r="B69" s="82">
        <v>9</v>
      </c>
      <c r="C69" s="82"/>
      <c r="D69" s="82"/>
      <c r="E69" s="82"/>
      <c r="F69" s="159"/>
      <c r="G69" s="159"/>
      <c r="H69" s="82" t="s">
        <v>98</v>
      </c>
      <c r="I69" s="74" t="s">
        <v>109</v>
      </c>
      <c r="J69" s="76" t="s">
        <v>91</v>
      </c>
      <c r="K69" s="82">
        <v>1</v>
      </c>
      <c r="L69" s="162"/>
      <c r="M69" s="76">
        <v>1968</v>
      </c>
      <c r="N69" s="76">
        <f t="shared" si="1"/>
        <v>1968</v>
      </c>
      <c r="O69" s="159"/>
    </row>
    <row r="70" spans="1:15" s="78" customFormat="1" x14ac:dyDescent="0.25">
      <c r="A70" s="124">
        <v>22</v>
      </c>
      <c r="B70" s="72">
        <v>1</v>
      </c>
      <c r="C70" s="72"/>
      <c r="D70" s="72"/>
      <c r="E70" s="72"/>
      <c r="F70" s="122" t="s">
        <v>27</v>
      </c>
      <c r="G70" s="122" t="s">
        <v>100</v>
      </c>
      <c r="H70" s="72" t="s">
        <v>101</v>
      </c>
      <c r="I70" s="74" t="s">
        <v>109</v>
      </c>
      <c r="J70" s="73" t="s">
        <v>91</v>
      </c>
      <c r="K70" s="72">
        <v>3</v>
      </c>
      <c r="L70" s="124">
        <f>SUM(K70:K74)</f>
        <v>20</v>
      </c>
      <c r="M70" s="73">
        <v>1260</v>
      </c>
      <c r="N70" s="73">
        <f t="shared" si="1"/>
        <v>3780</v>
      </c>
      <c r="O70" s="122">
        <f>SUM(N70:N74)</f>
        <v>32676</v>
      </c>
    </row>
    <row r="71" spans="1:15" s="78" customFormat="1" x14ac:dyDescent="0.25">
      <c r="A71" s="125"/>
      <c r="B71" s="72">
        <v>2</v>
      </c>
      <c r="C71" s="72"/>
      <c r="D71" s="72"/>
      <c r="E71" s="72"/>
      <c r="F71" s="126"/>
      <c r="G71" s="126"/>
      <c r="H71" s="72" t="s">
        <v>92</v>
      </c>
      <c r="I71" s="74" t="s">
        <v>109</v>
      </c>
      <c r="J71" s="73" t="s">
        <v>91</v>
      </c>
      <c r="K71" s="72">
        <v>3</v>
      </c>
      <c r="L71" s="125"/>
      <c r="M71" s="73">
        <v>1524</v>
      </c>
      <c r="N71" s="73">
        <f t="shared" si="1"/>
        <v>4572</v>
      </c>
      <c r="O71" s="125"/>
    </row>
    <row r="72" spans="1:15" s="78" customFormat="1" x14ac:dyDescent="0.25">
      <c r="A72" s="125"/>
      <c r="B72" s="72">
        <v>3</v>
      </c>
      <c r="C72" s="72"/>
      <c r="D72" s="72"/>
      <c r="E72" s="72"/>
      <c r="F72" s="126"/>
      <c r="G72" s="126"/>
      <c r="H72" s="72" t="s">
        <v>94</v>
      </c>
      <c r="I72" s="74" t="s">
        <v>109</v>
      </c>
      <c r="J72" s="73" t="s">
        <v>91</v>
      </c>
      <c r="K72" s="72">
        <v>4</v>
      </c>
      <c r="L72" s="125"/>
      <c r="M72" s="73">
        <v>1656</v>
      </c>
      <c r="N72" s="73">
        <f t="shared" si="1"/>
        <v>6624</v>
      </c>
      <c r="O72" s="125"/>
    </row>
    <row r="73" spans="1:15" s="78" customFormat="1" x14ac:dyDescent="0.25">
      <c r="A73" s="125"/>
      <c r="B73" s="72">
        <v>4</v>
      </c>
      <c r="C73" s="72"/>
      <c r="D73" s="72"/>
      <c r="E73" s="72"/>
      <c r="F73" s="126"/>
      <c r="G73" s="126"/>
      <c r="H73" s="72" t="s">
        <v>95</v>
      </c>
      <c r="I73" s="74" t="s">
        <v>109</v>
      </c>
      <c r="J73" s="73" t="s">
        <v>91</v>
      </c>
      <c r="K73" s="72">
        <v>5</v>
      </c>
      <c r="L73" s="125"/>
      <c r="M73" s="73">
        <v>1728</v>
      </c>
      <c r="N73" s="73">
        <f t="shared" si="1"/>
        <v>8640</v>
      </c>
      <c r="O73" s="125"/>
    </row>
    <row r="74" spans="1:15" s="78" customFormat="1" x14ac:dyDescent="0.25">
      <c r="A74" s="123"/>
      <c r="B74" s="72">
        <v>5</v>
      </c>
      <c r="C74" s="72"/>
      <c r="D74" s="72"/>
      <c r="E74" s="72"/>
      <c r="F74" s="127"/>
      <c r="G74" s="127"/>
      <c r="H74" s="72" t="s">
        <v>96</v>
      </c>
      <c r="I74" s="74" t="s">
        <v>109</v>
      </c>
      <c r="J74" s="73" t="s">
        <v>91</v>
      </c>
      <c r="K74" s="72">
        <v>5</v>
      </c>
      <c r="L74" s="123"/>
      <c r="M74" s="73">
        <v>1812</v>
      </c>
      <c r="N74" s="73">
        <f t="shared" si="1"/>
        <v>9060</v>
      </c>
      <c r="O74" s="123"/>
    </row>
    <row r="75" spans="1:15" s="78" customFormat="1" x14ac:dyDescent="0.25">
      <c r="A75" s="124">
        <v>23</v>
      </c>
      <c r="B75" s="72">
        <v>1</v>
      </c>
      <c r="C75" s="72"/>
      <c r="D75" s="72"/>
      <c r="E75" s="72"/>
      <c r="F75" s="122" t="s">
        <v>27</v>
      </c>
      <c r="G75" s="122" t="s">
        <v>100</v>
      </c>
      <c r="H75" s="72" t="s">
        <v>101</v>
      </c>
      <c r="I75" s="74" t="s">
        <v>109</v>
      </c>
      <c r="J75" s="73" t="s">
        <v>91</v>
      </c>
      <c r="K75" s="72">
        <v>5</v>
      </c>
      <c r="L75" s="124">
        <v>20</v>
      </c>
      <c r="M75" s="73">
        <v>1260</v>
      </c>
      <c r="N75" s="73">
        <f t="shared" si="1"/>
        <v>6300</v>
      </c>
      <c r="O75" s="122">
        <f>SUM(N75:N77)</f>
        <v>32700</v>
      </c>
    </row>
    <row r="76" spans="1:15" s="78" customFormat="1" x14ac:dyDescent="0.25">
      <c r="A76" s="125"/>
      <c r="B76" s="72">
        <v>2</v>
      </c>
      <c r="C76" s="72"/>
      <c r="D76" s="72"/>
      <c r="E76" s="72"/>
      <c r="F76" s="126"/>
      <c r="G76" s="126"/>
      <c r="H76" s="72" t="s">
        <v>94</v>
      </c>
      <c r="I76" s="74" t="s">
        <v>109</v>
      </c>
      <c r="J76" s="73" t="s">
        <v>91</v>
      </c>
      <c r="K76" s="72">
        <v>5</v>
      </c>
      <c r="L76" s="125"/>
      <c r="M76" s="73">
        <v>1656</v>
      </c>
      <c r="N76" s="73">
        <f t="shared" si="1"/>
        <v>8280</v>
      </c>
      <c r="O76" s="125"/>
    </row>
    <row r="77" spans="1:15" s="78" customFormat="1" x14ac:dyDescent="0.25">
      <c r="A77" s="123"/>
      <c r="B77" s="72">
        <v>3</v>
      </c>
      <c r="C77" s="72"/>
      <c r="D77" s="72"/>
      <c r="E77" s="72"/>
      <c r="F77" s="127"/>
      <c r="G77" s="127"/>
      <c r="H77" s="72" t="s">
        <v>96</v>
      </c>
      <c r="I77" s="74" t="s">
        <v>109</v>
      </c>
      <c r="J77" s="73" t="s">
        <v>91</v>
      </c>
      <c r="K77" s="72">
        <v>10</v>
      </c>
      <c r="L77" s="123"/>
      <c r="M77" s="73">
        <v>1812</v>
      </c>
      <c r="N77" s="73">
        <f t="shared" si="1"/>
        <v>18120</v>
      </c>
      <c r="O77" s="123"/>
    </row>
    <row r="78" spans="1:15" s="78" customFormat="1" x14ac:dyDescent="0.25">
      <c r="A78" s="124">
        <v>24</v>
      </c>
      <c r="B78" s="72">
        <v>1</v>
      </c>
      <c r="C78" s="72"/>
      <c r="D78" s="72"/>
      <c r="E78" s="72"/>
      <c r="F78" s="122" t="s">
        <v>27</v>
      </c>
      <c r="G78" s="122" t="s">
        <v>100</v>
      </c>
      <c r="H78" s="72" t="s">
        <v>92</v>
      </c>
      <c r="I78" s="74" t="s">
        <v>109</v>
      </c>
      <c r="J78" s="73" t="s">
        <v>91</v>
      </c>
      <c r="K78" s="72">
        <v>10</v>
      </c>
      <c r="L78" s="124">
        <v>20</v>
      </c>
      <c r="M78" s="73">
        <v>1524</v>
      </c>
      <c r="N78" s="73">
        <f t="shared" si="1"/>
        <v>15240</v>
      </c>
      <c r="O78" s="122">
        <f>N78+N79</f>
        <v>31080</v>
      </c>
    </row>
    <row r="79" spans="1:15" s="78" customFormat="1" x14ac:dyDescent="0.25">
      <c r="A79" s="123"/>
      <c r="B79" s="72">
        <v>2</v>
      </c>
      <c r="C79" s="72"/>
      <c r="D79" s="72"/>
      <c r="E79" s="72"/>
      <c r="F79" s="127"/>
      <c r="G79" s="127"/>
      <c r="H79" s="72" t="s">
        <v>93</v>
      </c>
      <c r="I79" s="74" t="s">
        <v>109</v>
      </c>
      <c r="J79" s="73" t="s">
        <v>91</v>
      </c>
      <c r="K79" s="72">
        <v>10</v>
      </c>
      <c r="L79" s="123"/>
      <c r="M79" s="73">
        <v>1584</v>
      </c>
      <c r="N79" s="73">
        <f t="shared" si="1"/>
        <v>15840</v>
      </c>
      <c r="O79" s="123"/>
    </row>
    <row r="80" spans="1:15" s="78" customFormat="1" x14ac:dyDescent="0.25">
      <c r="A80" s="72">
        <v>25</v>
      </c>
      <c r="B80" s="72"/>
      <c r="C80" s="72"/>
      <c r="D80" s="72"/>
      <c r="E80" s="72"/>
      <c r="F80" s="73" t="s">
        <v>27</v>
      </c>
      <c r="G80" s="73" t="s">
        <v>100</v>
      </c>
      <c r="H80" s="72" t="s">
        <v>90</v>
      </c>
      <c r="I80" s="74" t="s">
        <v>109</v>
      </c>
      <c r="J80" s="73" t="s">
        <v>91</v>
      </c>
      <c r="K80" s="72">
        <v>20</v>
      </c>
      <c r="L80" s="72">
        <f>K80</f>
        <v>20</v>
      </c>
      <c r="M80" s="73">
        <v>1296</v>
      </c>
      <c r="N80" s="73">
        <f t="shared" si="1"/>
        <v>25920</v>
      </c>
      <c r="O80" s="73">
        <f>N80</f>
        <v>25920</v>
      </c>
    </row>
    <row r="81" spans="1:15" s="78" customFormat="1" x14ac:dyDescent="0.25">
      <c r="A81" s="72">
        <v>26</v>
      </c>
      <c r="B81" s="72"/>
      <c r="C81" s="72"/>
      <c r="D81" s="72"/>
      <c r="E81" s="72"/>
      <c r="F81" s="73" t="s">
        <v>27</v>
      </c>
      <c r="G81" s="73" t="s">
        <v>100</v>
      </c>
      <c r="H81" s="72" t="s">
        <v>90</v>
      </c>
      <c r="I81" s="74" t="s">
        <v>109</v>
      </c>
      <c r="J81" s="73" t="s">
        <v>91</v>
      </c>
      <c r="K81" s="72">
        <v>20</v>
      </c>
      <c r="L81" s="72">
        <f t="shared" ref="L81:L92" si="6">K81</f>
        <v>20</v>
      </c>
      <c r="M81" s="73">
        <v>1296</v>
      </c>
      <c r="N81" s="73">
        <f t="shared" si="1"/>
        <v>25920</v>
      </c>
      <c r="O81" s="73">
        <f t="shared" ref="O81:O92" si="7">N81</f>
        <v>25920</v>
      </c>
    </row>
    <row r="82" spans="1:15" s="78" customFormat="1" x14ac:dyDescent="0.25">
      <c r="A82" s="72">
        <v>27</v>
      </c>
      <c r="B82" s="72"/>
      <c r="C82" s="72"/>
      <c r="D82" s="72"/>
      <c r="E82" s="72"/>
      <c r="F82" s="73" t="s">
        <v>27</v>
      </c>
      <c r="G82" s="73" t="s">
        <v>100</v>
      </c>
      <c r="H82" s="72" t="s">
        <v>92</v>
      </c>
      <c r="I82" s="74" t="s">
        <v>109</v>
      </c>
      <c r="J82" s="73" t="s">
        <v>91</v>
      </c>
      <c r="K82" s="72">
        <v>20</v>
      </c>
      <c r="L82" s="72">
        <f t="shared" si="6"/>
        <v>20</v>
      </c>
      <c r="M82" s="73">
        <v>1524</v>
      </c>
      <c r="N82" s="73">
        <f t="shared" si="1"/>
        <v>30480</v>
      </c>
      <c r="O82" s="73">
        <f t="shared" si="7"/>
        <v>30480</v>
      </c>
    </row>
    <row r="83" spans="1:15" s="78" customFormat="1" x14ac:dyDescent="0.25">
      <c r="A83" s="72">
        <v>28</v>
      </c>
      <c r="B83" s="72"/>
      <c r="C83" s="72"/>
      <c r="D83" s="72"/>
      <c r="E83" s="72"/>
      <c r="F83" s="73" t="s">
        <v>27</v>
      </c>
      <c r="G83" s="73" t="s">
        <v>100</v>
      </c>
      <c r="H83" s="72" t="s">
        <v>92</v>
      </c>
      <c r="I83" s="74" t="s">
        <v>109</v>
      </c>
      <c r="J83" s="73" t="s">
        <v>91</v>
      </c>
      <c r="K83" s="72">
        <v>20</v>
      </c>
      <c r="L83" s="72">
        <f t="shared" si="6"/>
        <v>20</v>
      </c>
      <c r="M83" s="73">
        <v>1524</v>
      </c>
      <c r="N83" s="73">
        <f t="shared" si="1"/>
        <v>30480</v>
      </c>
      <c r="O83" s="73">
        <f t="shared" si="7"/>
        <v>30480</v>
      </c>
    </row>
    <row r="84" spans="1:15" s="78" customFormat="1" x14ac:dyDescent="0.25">
      <c r="A84" s="72">
        <v>29</v>
      </c>
      <c r="B84" s="72"/>
      <c r="C84" s="72"/>
      <c r="D84" s="72"/>
      <c r="E84" s="72"/>
      <c r="F84" s="73" t="s">
        <v>27</v>
      </c>
      <c r="G84" s="73" t="s">
        <v>100</v>
      </c>
      <c r="H84" s="72" t="s">
        <v>93</v>
      </c>
      <c r="I84" s="74" t="s">
        <v>109</v>
      </c>
      <c r="J84" s="73" t="s">
        <v>91</v>
      </c>
      <c r="K84" s="72">
        <v>20</v>
      </c>
      <c r="L84" s="72">
        <f t="shared" si="6"/>
        <v>20</v>
      </c>
      <c r="M84" s="73">
        <v>1584</v>
      </c>
      <c r="N84" s="73">
        <f t="shared" si="1"/>
        <v>31680</v>
      </c>
      <c r="O84" s="73">
        <f t="shared" si="7"/>
        <v>31680</v>
      </c>
    </row>
    <row r="85" spans="1:15" s="78" customFormat="1" x14ac:dyDescent="0.25">
      <c r="A85" s="72">
        <v>30</v>
      </c>
      <c r="B85" s="72"/>
      <c r="C85" s="72"/>
      <c r="D85" s="72"/>
      <c r="E85" s="72"/>
      <c r="F85" s="73" t="s">
        <v>27</v>
      </c>
      <c r="G85" s="73" t="s">
        <v>100</v>
      </c>
      <c r="H85" s="72" t="s">
        <v>93</v>
      </c>
      <c r="I85" s="74" t="s">
        <v>109</v>
      </c>
      <c r="J85" s="73" t="s">
        <v>91</v>
      </c>
      <c r="K85" s="72">
        <v>20</v>
      </c>
      <c r="L85" s="72">
        <f t="shared" si="6"/>
        <v>20</v>
      </c>
      <c r="M85" s="73">
        <v>1584</v>
      </c>
      <c r="N85" s="73">
        <f t="shared" ref="N85:N134" si="8">M85*K85</f>
        <v>31680</v>
      </c>
      <c r="O85" s="73">
        <f t="shared" si="7"/>
        <v>31680</v>
      </c>
    </row>
    <row r="86" spans="1:15" s="78" customFormat="1" x14ac:dyDescent="0.25">
      <c r="A86" s="72">
        <v>31</v>
      </c>
      <c r="B86" s="72"/>
      <c r="C86" s="72"/>
      <c r="D86" s="72"/>
      <c r="E86" s="72"/>
      <c r="F86" s="73" t="s">
        <v>27</v>
      </c>
      <c r="G86" s="73" t="s">
        <v>100</v>
      </c>
      <c r="H86" s="72" t="s">
        <v>93</v>
      </c>
      <c r="I86" s="74" t="s">
        <v>109</v>
      </c>
      <c r="J86" s="73" t="s">
        <v>91</v>
      </c>
      <c r="K86" s="72">
        <v>20</v>
      </c>
      <c r="L86" s="72">
        <f t="shared" si="6"/>
        <v>20</v>
      </c>
      <c r="M86" s="73">
        <v>1584</v>
      </c>
      <c r="N86" s="73">
        <f t="shared" si="8"/>
        <v>31680</v>
      </c>
      <c r="O86" s="73">
        <f t="shared" si="7"/>
        <v>31680</v>
      </c>
    </row>
    <row r="87" spans="1:15" s="78" customFormat="1" x14ac:dyDescent="0.25">
      <c r="A87" s="72">
        <v>32</v>
      </c>
      <c r="B87" s="72"/>
      <c r="C87" s="72"/>
      <c r="D87" s="72"/>
      <c r="E87" s="72"/>
      <c r="F87" s="73" t="s">
        <v>27</v>
      </c>
      <c r="G87" s="73" t="s">
        <v>100</v>
      </c>
      <c r="H87" s="72" t="s">
        <v>94</v>
      </c>
      <c r="I87" s="74" t="s">
        <v>109</v>
      </c>
      <c r="J87" s="73" t="s">
        <v>91</v>
      </c>
      <c r="K87" s="72">
        <v>20</v>
      </c>
      <c r="L87" s="72">
        <f t="shared" si="6"/>
        <v>20</v>
      </c>
      <c r="M87" s="73">
        <v>1656</v>
      </c>
      <c r="N87" s="73">
        <f t="shared" si="8"/>
        <v>33120</v>
      </c>
      <c r="O87" s="73">
        <f t="shared" si="7"/>
        <v>33120</v>
      </c>
    </row>
    <row r="88" spans="1:15" s="78" customFormat="1" x14ac:dyDescent="0.25">
      <c r="A88" s="72">
        <v>33</v>
      </c>
      <c r="B88" s="72"/>
      <c r="C88" s="72"/>
      <c r="D88" s="72"/>
      <c r="E88" s="72"/>
      <c r="F88" s="73" t="s">
        <v>27</v>
      </c>
      <c r="G88" s="73" t="s">
        <v>100</v>
      </c>
      <c r="H88" s="72" t="s">
        <v>94</v>
      </c>
      <c r="I88" s="74" t="s">
        <v>109</v>
      </c>
      <c r="J88" s="73" t="s">
        <v>91</v>
      </c>
      <c r="K88" s="72">
        <v>20</v>
      </c>
      <c r="L88" s="72">
        <f t="shared" si="6"/>
        <v>20</v>
      </c>
      <c r="M88" s="73">
        <v>1656</v>
      </c>
      <c r="N88" s="73">
        <f t="shared" si="8"/>
        <v>33120</v>
      </c>
      <c r="O88" s="73">
        <f t="shared" si="7"/>
        <v>33120</v>
      </c>
    </row>
    <row r="89" spans="1:15" s="78" customFormat="1" x14ac:dyDescent="0.25">
      <c r="A89" s="72">
        <v>34</v>
      </c>
      <c r="B89" s="72"/>
      <c r="C89" s="72"/>
      <c r="D89" s="72"/>
      <c r="E89" s="72"/>
      <c r="F89" s="73" t="s">
        <v>27</v>
      </c>
      <c r="G89" s="73" t="s">
        <v>100</v>
      </c>
      <c r="H89" s="72" t="s">
        <v>94</v>
      </c>
      <c r="I89" s="74" t="s">
        <v>109</v>
      </c>
      <c r="J89" s="73" t="s">
        <v>91</v>
      </c>
      <c r="K89" s="72">
        <v>20</v>
      </c>
      <c r="L89" s="72">
        <f t="shared" si="6"/>
        <v>20</v>
      </c>
      <c r="M89" s="73">
        <v>1656</v>
      </c>
      <c r="N89" s="73">
        <f t="shared" si="8"/>
        <v>33120</v>
      </c>
      <c r="O89" s="73">
        <f t="shared" si="7"/>
        <v>33120</v>
      </c>
    </row>
    <row r="90" spans="1:15" s="78" customFormat="1" x14ac:dyDescent="0.25">
      <c r="A90" s="72">
        <v>35</v>
      </c>
      <c r="B90" s="72"/>
      <c r="C90" s="72"/>
      <c r="D90" s="72"/>
      <c r="E90" s="72"/>
      <c r="F90" s="73" t="s">
        <v>27</v>
      </c>
      <c r="G90" s="73" t="s">
        <v>100</v>
      </c>
      <c r="H90" s="72" t="s">
        <v>95</v>
      </c>
      <c r="I90" s="74" t="s">
        <v>109</v>
      </c>
      <c r="J90" s="73" t="s">
        <v>91</v>
      </c>
      <c r="K90" s="72">
        <v>20</v>
      </c>
      <c r="L90" s="72">
        <f t="shared" si="6"/>
        <v>20</v>
      </c>
      <c r="M90" s="73">
        <v>1728</v>
      </c>
      <c r="N90" s="73">
        <f t="shared" si="8"/>
        <v>34560</v>
      </c>
      <c r="O90" s="73">
        <f t="shared" si="7"/>
        <v>34560</v>
      </c>
    </row>
    <row r="91" spans="1:15" s="78" customFormat="1" x14ac:dyDescent="0.25">
      <c r="A91" s="72">
        <v>36</v>
      </c>
      <c r="B91" s="72"/>
      <c r="C91" s="72"/>
      <c r="D91" s="72"/>
      <c r="E91" s="72"/>
      <c r="F91" s="73" t="s">
        <v>27</v>
      </c>
      <c r="G91" s="73" t="s">
        <v>100</v>
      </c>
      <c r="H91" s="72" t="s">
        <v>95</v>
      </c>
      <c r="I91" s="74" t="s">
        <v>109</v>
      </c>
      <c r="J91" s="73" t="s">
        <v>91</v>
      </c>
      <c r="K91" s="72">
        <v>20</v>
      </c>
      <c r="L91" s="72">
        <f t="shared" si="6"/>
        <v>20</v>
      </c>
      <c r="M91" s="73">
        <v>1728</v>
      </c>
      <c r="N91" s="73">
        <f t="shared" si="8"/>
        <v>34560</v>
      </c>
      <c r="O91" s="73">
        <f t="shared" si="7"/>
        <v>34560</v>
      </c>
    </row>
    <row r="92" spans="1:15" s="78" customFormat="1" x14ac:dyDescent="0.25">
      <c r="A92" s="72">
        <v>37</v>
      </c>
      <c r="B92" s="72"/>
      <c r="C92" s="72"/>
      <c r="D92" s="72"/>
      <c r="E92" s="72"/>
      <c r="F92" s="73" t="s">
        <v>27</v>
      </c>
      <c r="G92" s="73" t="s">
        <v>100</v>
      </c>
      <c r="H92" s="72" t="s">
        <v>96</v>
      </c>
      <c r="I92" s="74" t="s">
        <v>109</v>
      </c>
      <c r="J92" s="73" t="s">
        <v>91</v>
      </c>
      <c r="K92" s="72">
        <v>20</v>
      </c>
      <c r="L92" s="72">
        <f t="shared" si="6"/>
        <v>20</v>
      </c>
      <c r="M92" s="73">
        <v>1812</v>
      </c>
      <c r="N92" s="73">
        <f t="shared" si="8"/>
        <v>36240</v>
      </c>
      <c r="O92" s="73">
        <f t="shared" si="7"/>
        <v>36240</v>
      </c>
    </row>
    <row r="93" spans="1:15" s="78" customFormat="1" x14ac:dyDescent="0.25">
      <c r="A93" s="160">
        <v>38</v>
      </c>
      <c r="B93" s="82">
        <v>1</v>
      </c>
      <c r="C93" s="82"/>
      <c r="D93" s="82"/>
      <c r="E93" s="82"/>
      <c r="F93" s="155" t="s">
        <v>27</v>
      </c>
      <c r="G93" s="155" t="s">
        <v>36</v>
      </c>
      <c r="H93" s="82" t="s">
        <v>101</v>
      </c>
      <c r="I93" s="74" t="s">
        <v>109</v>
      </c>
      <c r="J93" s="76" t="s">
        <v>91</v>
      </c>
      <c r="K93" s="82">
        <v>10</v>
      </c>
      <c r="L93" s="160">
        <v>50</v>
      </c>
      <c r="M93" s="76">
        <v>996</v>
      </c>
      <c r="N93" s="76">
        <f t="shared" si="8"/>
        <v>9960</v>
      </c>
      <c r="O93" s="155">
        <f>SUM(N93:N99)</f>
        <v>56100</v>
      </c>
    </row>
    <row r="94" spans="1:15" s="78" customFormat="1" x14ac:dyDescent="0.25">
      <c r="A94" s="161"/>
      <c r="B94" s="82">
        <v>2</v>
      </c>
      <c r="C94" s="82"/>
      <c r="D94" s="82"/>
      <c r="E94" s="82"/>
      <c r="F94" s="157"/>
      <c r="G94" s="157"/>
      <c r="H94" s="82" t="s">
        <v>90</v>
      </c>
      <c r="I94" s="74" t="s">
        <v>109</v>
      </c>
      <c r="J94" s="76" t="s">
        <v>91</v>
      </c>
      <c r="K94" s="82">
        <v>10</v>
      </c>
      <c r="L94" s="161"/>
      <c r="M94" s="76">
        <v>1020</v>
      </c>
      <c r="N94" s="76">
        <f t="shared" si="8"/>
        <v>10200</v>
      </c>
      <c r="O94" s="161"/>
    </row>
    <row r="95" spans="1:15" s="78" customFormat="1" x14ac:dyDescent="0.25">
      <c r="A95" s="161"/>
      <c r="B95" s="82">
        <v>3</v>
      </c>
      <c r="C95" s="82"/>
      <c r="D95" s="82"/>
      <c r="E95" s="82"/>
      <c r="F95" s="157"/>
      <c r="G95" s="157"/>
      <c r="H95" s="82" t="s">
        <v>92</v>
      </c>
      <c r="I95" s="74" t="s">
        <v>109</v>
      </c>
      <c r="J95" s="76" t="s">
        <v>91</v>
      </c>
      <c r="K95" s="82">
        <v>5</v>
      </c>
      <c r="L95" s="161"/>
      <c r="M95" s="76">
        <v>1080</v>
      </c>
      <c r="N95" s="76">
        <f t="shared" si="8"/>
        <v>5400</v>
      </c>
      <c r="O95" s="161"/>
    </row>
    <row r="96" spans="1:15" s="78" customFormat="1" x14ac:dyDescent="0.25">
      <c r="A96" s="161"/>
      <c r="B96" s="82">
        <v>4</v>
      </c>
      <c r="C96" s="82"/>
      <c r="D96" s="82"/>
      <c r="E96" s="82"/>
      <c r="F96" s="157"/>
      <c r="G96" s="157"/>
      <c r="H96" s="82" t="s">
        <v>93</v>
      </c>
      <c r="I96" s="74" t="s">
        <v>109</v>
      </c>
      <c r="J96" s="76" t="s">
        <v>91</v>
      </c>
      <c r="K96" s="82">
        <v>5</v>
      </c>
      <c r="L96" s="161"/>
      <c r="M96" s="76">
        <v>1116</v>
      </c>
      <c r="N96" s="76">
        <f t="shared" si="8"/>
        <v>5580</v>
      </c>
      <c r="O96" s="161"/>
    </row>
    <row r="97" spans="1:15" s="78" customFormat="1" x14ac:dyDescent="0.25">
      <c r="A97" s="161"/>
      <c r="B97" s="82">
        <v>5</v>
      </c>
      <c r="C97" s="82"/>
      <c r="D97" s="82"/>
      <c r="E97" s="82"/>
      <c r="F97" s="157"/>
      <c r="G97" s="157"/>
      <c r="H97" s="82" t="s">
        <v>94</v>
      </c>
      <c r="I97" s="74" t="s">
        <v>109</v>
      </c>
      <c r="J97" s="76" t="s">
        <v>91</v>
      </c>
      <c r="K97" s="82">
        <v>5</v>
      </c>
      <c r="L97" s="161"/>
      <c r="M97" s="76">
        <v>1176</v>
      </c>
      <c r="N97" s="76">
        <f t="shared" si="8"/>
        <v>5880</v>
      </c>
      <c r="O97" s="161"/>
    </row>
    <row r="98" spans="1:15" s="78" customFormat="1" x14ac:dyDescent="0.25">
      <c r="A98" s="161"/>
      <c r="B98" s="82">
        <v>6</v>
      </c>
      <c r="C98" s="82"/>
      <c r="D98" s="82"/>
      <c r="E98" s="82"/>
      <c r="F98" s="157"/>
      <c r="G98" s="157"/>
      <c r="H98" s="82" t="s">
        <v>95</v>
      </c>
      <c r="I98" s="74" t="s">
        <v>109</v>
      </c>
      <c r="J98" s="76" t="s">
        <v>91</v>
      </c>
      <c r="K98" s="82">
        <v>5</v>
      </c>
      <c r="L98" s="161"/>
      <c r="M98" s="76">
        <v>1224</v>
      </c>
      <c r="N98" s="76">
        <f t="shared" si="8"/>
        <v>6120</v>
      </c>
      <c r="O98" s="161"/>
    </row>
    <row r="99" spans="1:15" s="78" customFormat="1" x14ac:dyDescent="0.25">
      <c r="A99" s="162"/>
      <c r="B99" s="82">
        <v>7</v>
      </c>
      <c r="C99" s="82"/>
      <c r="D99" s="82"/>
      <c r="E99" s="82"/>
      <c r="F99" s="159"/>
      <c r="G99" s="159"/>
      <c r="H99" s="82" t="s">
        <v>96</v>
      </c>
      <c r="I99" s="74" t="s">
        <v>109</v>
      </c>
      <c r="J99" s="76" t="s">
        <v>91</v>
      </c>
      <c r="K99" s="82">
        <v>10</v>
      </c>
      <c r="L99" s="162"/>
      <c r="M99" s="76">
        <v>1296</v>
      </c>
      <c r="N99" s="76">
        <f t="shared" si="8"/>
        <v>12960</v>
      </c>
      <c r="O99" s="162"/>
    </row>
    <row r="100" spans="1:15" s="78" customFormat="1" x14ac:dyDescent="0.25">
      <c r="A100" s="160">
        <v>39</v>
      </c>
      <c r="B100" s="82">
        <v>1</v>
      </c>
      <c r="C100" s="82"/>
      <c r="D100" s="82"/>
      <c r="E100" s="82"/>
      <c r="F100" s="155" t="s">
        <v>27</v>
      </c>
      <c r="G100" s="155" t="s">
        <v>36</v>
      </c>
      <c r="H100" s="82" t="s">
        <v>101</v>
      </c>
      <c r="I100" s="74" t="s">
        <v>109</v>
      </c>
      <c r="J100" s="76" t="s">
        <v>91</v>
      </c>
      <c r="K100" s="82">
        <v>5</v>
      </c>
      <c r="L100" s="160">
        <f>SUM(K100:K106)</f>
        <v>35</v>
      </c>
      <c r="M100" s="76">
        <v>996</v>
      </c>
      <c r="N100" s="76">
        <f t="shared" si="8"/>
        <v>4980</v>
      </c>
      <c r="O100" s="155">
        <f>SUM(N100:N106)</f>
        <v>41760</v>
      </c>
    </row>
    <row r="101" spans="1:15" s="78" customFormat="1" x14ac:dyDescent="0.25">
      <c r="A101" s="161"/>
      <c r="B101" s="82">
        <v>2</v>
      </c>
      <c r="C101" s="82"/>
      <c r="D101" s="82"/>
      <c r="E101" s="82"/>
      <c r="F101" s="157"/>
      <c r="G101" s="157"/>
      <c r="H101" s="82" t="s">
        <v>92</v>
      </c>
      <c r="I101" s="74" t="s">
        <v>109</v>
      </c>
      <c r="J101" s="76" t="s">
        <v>91</v>
      </c>
      <c r="K101" s="82">
        <v>5</v>
      </c>
      <c r="L101" s="161"/>
      <c r="M101" s="76">
        <v>1080</v>
      </c>
      <c r="N101" s="76">
        <f t="shared" si="8"/>
        <v>5400</v>
      </c>
      <c r="O101" s="161"/>
    </row>
    <row r="102" spans="1:15" s="78" customFormat="1" x14ac:dyDescent="0.25">
      <c r="A102" s="161"/>
      <c r="B102" s="82">
        <v>3</v>
      </c>
      <c r="C102" s="82"/>
      <c r="D102" s="82"/>
      <c r="E102" s="82"/>
      <c r="F102" s="157"/>
      <c r="G102" s="157"/>
      <c r="H102" s="82" t="s">
        <v>93</v>
      </c>
      <c r="I102" s="74" t="s">
        <v>109</v>
      </c>
      <c r="J102" s="76" t="s">
        <v>91</v>
      </c>
      <c r="K102" s="82">
        <v>5</v>
      </c>
      <c r="L102" s="161"/>
      <c r="M102" s="76">
        <v>1116</v>
      </c>
      <c r="N102" s="76">
        <f t="shared" si="8"/>
        <v>5580</v>
      </c>
      <c r="O102" s="161"/>
    </row>
    <row r="103" spans="1:15" s="78" customFormat="1" x14ac:dyDescent="0.25">
      <c r="A103" s="161"/>
      <c r="B103" s="82">
        <v>4</v>
      </c>
      <c r="C103" s="82"/>
      <c r="D103" s="82"/>
      <c r="E103" s="82"/>
      <c r="F103" s="157"/>
      <c r="G103" s="157"/>
      <c r="H103" s="82" t="s">
        <v>94</v>
      </c>
      <c r="I103" s="74" t="s">
        <v>109</v>
      </c>
      <c r="J103" s="76" t="s">
        <v>91</v>
      </c>
      <c r="K103" s="82">
        <v>5</v>
      </c>
      <c r="L103" s="161"/>
      <c r="M103" s="76">
        <v>1176</v>
      </c>
      <c r="N103" s="76">
        <f t="shared" si="8"/>
        <v>5880</v>
      </c>
      <c r="O103" s="161"/>
    </row>
    <row r="104" spans="1:15" s="78" customFormat="1" x14ac:dyDescent="0.25">
      <c r="A104" s="161"/>
      <c r="B104" s="82">
        <v>5</v>
      </c>
      <c r="C104" s="82"/>
      <c r="D104" s="82"/>
      <c r="E104" s="82"/>
      <c r="F104" s="157"/>
      <c r="G104" s="157"/>
      <c r="H104" s="82" t="s">
        <v>95</v>
      </c>
      <c r="I104" s="74" t="s">
        <v>109</v>
      </c>
      <c r="J104" s="76" t="s">
        <v>91</v>
      </c>
      <c r="K104" s="82">
        <v>5</v>
      </c>
      <c r="L104" s="161"/>
      <c r="M104" s="76">
        <v>1224</v>
      </c>
      <c r="N104" s="76">
        <f t="shared" si="8"/>
        <v>6120</v>
      </c>
      <c r="O104" s="161"/>
    </row>
    <row r="105" spans="1:15" s="78" customFormat="1" x14ac:dyDescent="0.25">
      <c r="A105" s="161"/>
      <c r="B105" s="82">
        <v>6</v>
      </c>
      <c r="C105" s="82"/>
      <c r="D105" s="82"/>
      <c r="E105" s="82"/>
      <c r="F105" s="157"/>
      <c r="G105" s="157"/>
      <c r="H105" s="82" t="s">
        <v>97</v>
      </c>
      <c r="I105" s="74" t="s">
        <v>109</v>
      </c>
      <c r="J105" s="76" t="s">
        <v>91</v>
      </c>
      <c r="K105" s="82">
        <v>5</v>
      </c>
      <c r="L105" s="161"/>
      <c r="M105" s="76">
        <v>1344</v>
      </c>
      <c r="N105" s="76">
        <f t="shared" si="8"/>
        <v>6720</v>
      </c>
      <c r="O105" s="161"/>
    </row>
    <row r="106" spans="1:15" s="78" customFormat="1" x14ac:dyDescent="0.25">
      <c r="A106" s="162"/>
      <c r="B106" s="82">
        <v>7</v>
      </c>
      <c r="C106" s="82"/>
      <c r="D106" s="82"/>
      <c r="E106" s="82"/>
      <c r="F106" s="159"/>
      <c r="G106" s="159"/>
      <c r="H106" s="82" t="s">
        <v>98</v>
      </c>
      <c r="I106" s="74" t="s">
        <v>109</v>
      </c>
      <c r="J106" s="76" t="s">
        <v>91</v>
      </c>
      <c r="K106" s="82">
        <v>5</v>
      </c>
      <c r="L106" s="162"/>
      <c r="M106" s="76">
        <v>1416</v>
      </c>
      <c r="N106" s="76">
        <f t="shared" si="8"/>
        <v>7080</v>
      </c>
      <c r="O106" s="162"/>
    </row>
    <row r="107" spans="1:15" s="78" customFormat="1" x14ac:dyDescent="0.25">
      <c r="A107" s="124">
        <v>40</v>
      </c>
      <c r="B107" s="72">
        <v>1</v>
      </c>
      <c r="C107" s="72"/>
      <c r="D107" s="72"/>
      <c r="E107" s="72"/>
      <c r="F107" s="122" t="s">
        <v>27</v>
      </c>
      <c r="G107" s="122" t="s">
        <v>36</v>
      </c>
      <c r="H107" s="72" t="s">
        <v>92</v>
      </c>
      <c r="I107" s="74" t="s">
        <v>109</v>
      </c>
      <c r="J107" s="73" t="s">
        <v>91</v>
      </c>
      <c r="K107" s="72">
        <v>5</v>
      </c>
      <c r="L107" s="124">
        <f>SUM(K107:K113)</f>
        <v>35</v>
      </c>
      <c r="M107" s="73">
        <v>1080</v>
      </c>
      <c r="N107" s="73">
        <f t="shared" si="8"/>
        <v>5400</v>
      </c>
      <c r="O107" s="122">
        <f>SUM(N107:N113)</f>
        <v>43260</v>
      </c>
    </row>
    <row r="108" spans="1:15" s="78" customFormat="1" x14ac:dyDescent="0.25">
      <c r="A108" s="125"/>
      <c r="B108" s="72">
        <v>2</v>
      </c>
      <c r="C108" s="72"/>
      <c r="D108" s="72"/>
      <c r="E108" s="72"/>
      <c r="F108" s="126"/>
      <c r="G108" s="126"/>
      <c r="H108" s="72" t="s">
        <v>93</v>
      </c>
      <c r="I108" s="74" t="s">
        <v>109</v>
      </c>
      <c r="J108" s="73" t="s">
        <v>91</v>
      </c>
      <c r="K108" s="72">
        <v>5</v>
      </c>
      <c r="L108" s="125"/>
      <c r="M108" s="73">
        <v>1116</v>
      </c>
      <c r="N108" s="73">
        <f t="shared" si="8"/>
        <v>5580</v>
      </c>
      <c r="O108" s="125"/>
    </row>
    <row r="109" spans="1:15" s="78" customFormat="1" x14ac:dyDescent="0.25">
      <c r="A109" s="125"/>
      <c r="B109" s="72">
        <v>3</v>
      </c>
      <c r="C109" s="72"/>
      <c r="D109" s="72"/>
      <c r="E109" s="72"/>
      <c r="F109" s="126"/>
      <c r="G109" s="126"/>
      <c r="H109" s="72" t="s">
        <v>94</v>
      </c>
      <c r="I109" s="74" t="s">
        <v>109</v>
      </c>
      <c r="J109" s="73" t="s">
        <v>91</v>
      </c>
      <c r="K109" s="72">
        <v>5</v>
      </c>
      <c r="L109" s="125"/>
      <c r="M109" s="73">
        <v>1176</v>
      </c>
      <c r="N109" s="73">
        <f t="shared" si="8"/>
        <v>5880</v>
      </c>
      <c r="O109" s="125"/>
    </row>
    <row r="110" spans="1:15" s="78" customFormat="1" x14ac:dyDescent="0.25">
      <c r="A110" s="125"/>
      <c r="B110" s="72">
        <v>4</v>
      </c>
      <c r="C110" s="72"/>
      <c r="D110" s="72"/>
      <c r="E110" s="72"/>
      <c r="F110" s="126"/>
      <c r="G110" s="126"/>
      <c r="H110" s="72" t="s">
        <v>95</v>
      </c>
      <c r="I110" s="74" t="s">
        <v>109</v>
      </c>
      <c r="J110" s="73" t="s">
        <v>91</v>
      </c>
      <c r="K110" s="72">
        <v>5</v>
      </c>
      <c r="L110" s="125"/>
      <c r="M110" s="73">
        <v>1224</v>
      </c>
      <c r="N110" s="73">
        <f t="shared" si="8"/>
        <v>6120</v>
      </c>
      <c r="O110" s="125"/>
    </row>
    <row r="111" spans="1:15" s="78" customFormat="1" x14ac:dyDescent="0.25">
      <c r="A111" s="125"/>
      <c r="B111" s="72">
        <v>5</v>
      </c>
      <c r="C111" s="72"/>
      <c r="D111" s="72"/>
      <c r="E111" s="72"/>
      <c r="F111" s="126"/>
      <c r="G111" s="126"/>
      <c r="H111" s="72" t="s">
        <v>96</v>
      </c>
      <c r="I111" s="74" t="s">
        <v>109</v>
      </c>
      <c r="J111" s="73" t="s">
        <v>91</v>
      </c>
      <c r="K111" s="72">
        <v>5</v>
      </c>
      <c r="L111" s="125"/>
      <c r="M111" s="73">
        <v>1296</v>
      </c>
      <c r="N111" s="73">
        <f t="shared" si="8"/>
        <v>6480</v>
      </c>
      <c r="O111" s="125"/>
    </row>
    <row r="112" spans="1:15" s="78" customFormat="1" x14ac:dyDescent="0.25">
      <c r="A112" s="125"/>
      <c r="B112" s="72">
        <v>6</v>
      </c>
      <c r="C112" s="72"/>
      <c r="D112" s="72"/>
      <c r="E112" s="72"/>
      <c r="F112" s="126"/>
      <c r="G112" s="126"/>
      <c r="H112" s="72" t="s">
        <v>97</v>
      </c>
      <c r="I112" s="74" t="s">
        <v>109</v>
      </c>
      <c r="J112" s="73" t="s">
        <v>91</v>
      </c>
      <c r="K112" s="72">
        <v>5</v>
      </c>
      <c r="L112" s="125"/>
      <c r="M112" s="73">
        <v>1344</v>
      </c>
      <c r="N112" s="73">
        <f t="shared" si="8"/>
        <v>6720</v>
      </c>
      <c r="O112" s="125"/>
    </row>
    <row r="113" spans="1:15" s="78" customFormat="1" x14ac:dyDescent="0.25">
      <c r="A113" s="123"/>
      <c r="B113" s="72">
        <v>7</v>
      </c>
      <c r="C113" s="72"/>
      <c r="D113" s="72"/>
      <c r="E113" s="72"/>
      <c r="F113" s="127"/>
      <c r="G113" s="127"/>
      <c r="H113" s="72" t="s">
        <v>102</v>
      </c>
      <c r="I113" s="74" t="s">
        <v>109</v>
      </c>
      <c r="J113" s="73" t="s">
        <v>91</v>
      </c>
      <c r="K113" s="72">
        <v>5</v>
      </c>
      <c r="L113" s="123"/>
      <c r="M113" s="73">
        <v>1416</v>
      </c>
      <c r="N113" s="73">
        <f t="shared" si="8"/>
        <v>7080</v>
      </c>
      <c r="O113" s="123"/>
    </row>
    <row r="114" spans="1:15" s="78" customFormat="1" x14ac:dyDescent="0.25">
      <c r="A114" s="124">
        <v>41</v>
      </c>
      <c r="B114" s="72">
        <v>1</v>
      </c>
      <c r="C114" s="72"/>
      <c r="D114" s="72"/>
      <c r="E114" s="72"/>
      <c r="F114" s="122" t="s">
        <v>27</v>
      </c>
      <c r="G114" s="122" t="s">
        <v>36</v>
      </c>
      <c r="H114" s="72" t="s">
        <v>92</v>
      </c>
      <c r="I114" s="74" t="s">
        <v>109</v>
      </c>
      <c r="J114" s="73" t="s">
        <v>91</v>
      </c>
      <c r="K114" s="72">
        <v>5</v>
      </c>
      <c r="L114" s="124">
        <v>30</v>
      </c>
      <c r="M114" s="73">
        <v>1080</v>
      </c>
      <c r="N114" s="73">
        <f t="shared" si="8"/>
        <v>5400</v>
      </c>
      <c r="O114" s="122">
        <f>SUM(N114:N118)</f>
        <v>36420</v>
      </c>
    </row>
    <row r="115" spans="1:15" s="78" customFormat="1" x14ac:dyDescent="0.25">
      <c r="A115" s="125"/>
      <c r="B115" s="72">
        <v>2</v>
      </c>
      <c r="C115" s="72"/>
      <c r="D115" s="72"/>
      <c r="E115" s="72"/>
      <c r="F115" s="126"/>
      <c r="G115" s="126"/>
      <c r="H115" s="72" t="s">
        <v>93</v>
      </c>
      <c r="I115" s="74" t="s">
        <v>109</v>
      </c>
      <c r="J115" s="73" t="s">
        <v>91</v>
      </c>
      <c r="K115" s="72">
        <v>5</v>
      </c>
      <c r="L115" s="125"/>
      <c r="M115" s="73">
        <v>1116</v>
      </c>
      <c r="N115" s="73">
        <f t="shared" si="8"/>
        <v>5580</v>
      </c>
      <c r="O115" s="125"/>
    </row>
    <row r="116" spans="1:15" s="78" customFormat="1" x14ac:dyDescent="0.25">
      <c r="A116" s="125"/>
      <c r="B116" s="72">
        <v>3</v>
      </c>
      <c r="C116" s="72"/>
      <c r="D116" s="72"/>
      <c r="E116" s="72"/>
      <c r="F116" s="126"/>
      <c r="G116" s="126"/>
      <c r="H116" s="72" t="s">
        <v>94</v>
      </c>
      <c r="I116" s="74" t="s">
        <v>109</v>
      </c>
      <c r="J116" s="73" t="s">
        <v>91</v>
      </c>
      <c r="K116" s="72">
        <v>5</v>
      </c>
      <c r="L116" s="125"/>
      <c r="M116" s="73">
        <v>1176</v>
      </c>
      <c r="N116" s="73">
        <f t="shared" si="8"/>
        <v>5880</v>
      </c>
      <c r="O116" s="125"/>
    </row>
    <row r="117" spans="1:15" s="78" customFormat="1" x14ac:dyDescent="0.25">
      <c r="A117" s="125"/>
      <c r="B117" s="72">
        <v>4</v>
      </c>
      <c r="C117" s="72"/>
      <c r="D117" s="72"/>
      <c r="E117" s="72"/>
      <c r="F117" s="126"/>
      <c r="G117" s="126"/>
      <c r="H117" s="72" t="s">
        <v>95</v>
      </c>
      <c r="I117" s="74" t="s">
        <v>109</v>
      </c>
      <c r="J117" s="73" t="s">
        <v>91</v>
      </c>
      <c r="K117" s="72">
        <v>5</v>
      </c>
      <c r="L117" s="125"/>
      <c r="M117" s="73">
        <v>1224</v>
      </c>
      <c r="N117" s="73">
        <f t="shared" si="8"/>
        <v>6120</v>
      </c>
      <c r="O117" s="125"/>
    </row>
    <row r="118" spans="1:15" s="78" customFormat="1" x14ac:dyDescent="0.25">
      <c r="A118" s="123"/>
      <c r="B118" s="72">
        <v>5</v>
      </c>
      <c r="C118" s="72"/>
      <c r="D118" s="72"/>
      <c r="E118" s="72"/>
      <c r="F118" s="127"/>
      <c r="G118" s="127"/>
      <c r="H118" s="72" t="s">
        <v>97</v>
      </c>
      <c r="I118" s="74" t="s">
        <v>109</v>
      </c>
      <c r="J118" s="73" t="s">
        <v>91</v>
      </c>
      <c r="K118" s="72">
        <v>10</v>
      </c>
      <c r="L118" s="123"/>
      <c r="M118" s="73">
        <v>1344</v>
      </c>
      <c r="N118" s="73">
        <f t="shared" si="8"/>
        <v>13440</v>
      </c>
      <c r="O118" s="123"/>
    </row>
    <row r="119" spans="1:15" s="78" customFormat="1" x14ac:dyDescent="0.25">
      <c r="A119" s="72">
        <v>42</v>
      </c>
      <c r="B119" s="72">
        <v>1</v>
      </c>
      <c r="C119" s="72"/>
      <c r="D119" s="72"/>
      <c r="E119" s="72"/>
      <c r="F119" s="73" t="s">
        <v>27</v>
      </c>
      <c r="G119" s="73" t="s">
        <v>36</v>
      </c>
      <c r="H119" s="72" t="s">
        <v>101</v>
      </c>
      <c r="I119" s="74" t="s">
        <v>109</v>
      </c>
      <c r="J119" s="73" t="s">
        <v>91</v>
      </c>
      <c r="K119" s="72">
        <v>20</v>
      </c>
      <c r="L119" s="72">
        <f>K119</f>
        <v>20</v>
      </c>
      <c r="M119" s="73">
        <v>996</v>
      </c>
      <c r="N119" s="73">
        <f t="shared" si="8"/>
        <v>19920</v>
      </c>
      <c r="O119" s="73">
        <f>N119</f>
        <v>19920</v>
      </c>
    </row>
    <row r="120" spans="1:15" s="78" customFormat="1" x14ac:dyDescent="0.25">
      <c r="A120" s="72">
        <v>43</v>
      </c>
      <c r="B120" s="72">
        <v>1</v>
      </c>
      <c r="C120" s="72"/>
      <c r="D120" s="72"/>
      <c r="E120" s="72"/>
      <c r="F120" s="73" t="s">
        <v>27</v>
      </c>
      <c r="G120" s="73" t="s">
        <v>36</v>
      </c>
      <c r="H120" s="72" t="s">
        <v>90</v>
      </c>
      <c r="I120" s="74" t="s">
        <v>109</v>
      </c>
      <c r="J120" s="73" t="s">
        <v>91</v>
      </c>
      <c r="K120" s="72">
        <v>20</v>
      </c>
      <c r="L120" s="72">
        <f t="shared" ref="L120:L134" si="9">K120</f>
        <v>20</v>
      </c>
      <c r="M120" s="73">
        <v>1020</v>
      </c>
      <c r="N120" s="73">
        <f t="shared" si="8"/>
        <v>20400</v>
      </c>
      <c r="O120" s="73">
        <f t="shared" ref="O120:O134" si="10">N120</f>
        <v>20400</v>
      </c>
    </row>
    <row r="121" spans="1:15" s="78" customFormat="1" x14ac:dyDescent="0.25">
      <c r="A121" s="72">
        <v>44</v>
      </c>
      <c r="B121" s="72">
        <v>1</v>
      </c>
      <c r="C121" s="72"/>
      <c r="D121" s="72"/>
      <c r="E121" s="72"/>
      <c r="F121" s="73" t="s">
        <v>27</v>
      </c>
      <c r="G121" s="73" t="s">
        <v>36</v>
      </c>
      <c r="H121" s="72" t="s">
        <v>90</v>
      </c>
      <c r="I121" s="74" t="s">
        <v>109</v>
      </c>
      <c r="J121" s="73" t="s">
        <v>91</v>
      </c>
      <c r="K121" s="72">
        <v>20</v>
      </c>
      <c r="L121" s="72">
        <f t="shared" si="9"/>
        <v>20</v>
      </c>
      <c r="M121" s="73">
        <v>1020</v>
      </c>
      <c r="N121" s="73">
        <f t="shared" si="8"/>
        <v>20400</v>
      </c>
      <c r="O121" s="73">
        <f t="shared" si="10"/>
        <v>20400</v>
      </c>
    </row>
    <row r="122" spans="1:15" s="78" customFormat="1" x14ac:dyDescent="0.25">
      <c r="A122" s="72">
        <v>45</v>
      </c>
      <c r="B122" s="72">
        <v>1</v>
      </c>
      <c r="C122" s="72"/>
      <c r="D122" s="72"/>
      <c r="E122" s="72"/>
      <c r="F122" s="73" t="s">
        <v>27</v>
      </c>
      <c r="G122" s="73" t="s">
        <v>36</v>
      </c>
      <c r="H122" s="72" t="s">
        <v>92</v>
      </c>
      <c r="I122" s="74" t="s">
        <v>109</v>
      </c>
      <c r="J122" s="73" t="s">
        <v>91</v>
      </c>
      <c r="K122" s="72">
        <v>20</v>
      </c>
      <c r="L122" s="72">
        <f t="shared" si="9"/>
        <v>20</v>
      </c>
      <c r="M122" s="73">
        <v>1080</v>
      </c>
      <c r="N122" s="73">
        <f t="shared" si="8"/>
        <v>21600</v>
      </c>
      <c r="O122" s="73">
        <f t="shared" si="10"/>
        <v>21600</v>
      </c>
    </row>
    <row r="123" spans="1:15" s="78" customFormat="1" x14ac:dyDescent="0.25">
      <c r="A123" s="72">
        <v>46</v>
      </c>
      <c r="B123" s="72">
        <v>1</v>
      </c>
      <c r="C123" s="72"/>
      <c r="D123" s="72"/>
      <c r="E123" s="72"/>
      <c r="F123" s="73" t="s">
        <v>27</v>
      </c>
      <c r="G123" s="73" t="s">
        <v>36</v>
      </c>
      <c r="H123" s="72" t="s">
        <v>92</v>
      </c>
      <c r="I123" s="74" t="s">
        <v>109</v>
      </c>
      <c r="J123" s="73" t="s">
        <v>91</v>
      </c>
      <c r="K123" s="72">
        <v>20</v>
      </c>
      <c r="L123" s="72">
        <f t="shared" si="9"/>
        <v>20</v>
      </c>
      <c r="M123" s="73">
        <v>1080</v>
      </c>
      <c r="N123" s="73">
        <f t="shared" si="8"/>
        <v>21600</v>
      </c>
      <c r="O123" s="73">
        <f t="shared" si="10"/>
        <v>21600</v>
      </c>
    </row>
    <row r="124" spans="1:15" s="78" customFormat="1" x14ac:dyDescent="0.25">
      <c r="A124" s="72">
        <v>47</v>
      </c>
      <c r="B124" s="72">
        <v>1</v>
      </c>
      <c r="C124" s="72"/>
      <c r="D124" s="72"/>
      <c r="E124" s="72"/>
      <c r="F124" s="73" t="s">
        <v>27</v>
      </c>
      <c r="G124" s="73" t="s">
        <v>36</v>
      </c>
      <c r="H124" s="72" t="s">
        <v>93</v>
      </c>
      <c r="I124" s="74" t="s">
        <v>109</v>
      </c>
      <c r="J124" s="73" t="s">
        <v>91</v>
      </c>
      <c r="K124" s="72">
        <v>20</v>
      </c>
      <c r="L124" s="72">
        <f t="shared" si="9"/>
        <v>20</v>
      </c>
      <c r="M124" s="73">
        <v>1116</v>
      </c>
      <c r="N124" s="73">
        <f t="shared" si="8"/>
        <v>22320</v>
      </c>
      <c r="O124" s="73">
        <f t="shared" si="10"/>
        <v>22320</v>
      </c>
    </row>
    <row r="125" spans="1:15" s="78" customFormat="1" x14ac:dyDescent="0.25">
      <c r="A125" s="72">
        <v>48</v>
      </c>
      <c r="B125" s="72">
        <v>1</v>
      </c>
      <c r="C125" s="72"/>
      <c r="D125" s="72"/>
      <c r="E125" s="72"/>
      <c r="F125" s="73" t="s">
        <v>27</v>
      </c>
      <c r="G125" s="73" t="s">
        <v>36</v>
      </c>
      <c r="H125" s="72" t="s">
        <v>93</v>
      </c>
      <c r="I125" s="74" t="s">
        <v>109</v>
      </c>
      <c r="J125" s="73" t="s">
        <v>91</v>
      </c>
      <c r="K125" s="72">
        <v>20</v>
      </c>
      <c r="L125" s="72">
        <f t="shared" si="9"/>
        <v>20</v>
      </c>
      <c r="M125" s="73">
        <v>1116</v>
      </c>
      <c r="N125" s="73">
        <f t="shared" si="8"/>
        <v>22320</v>
      </c>
      <c r="O125" s="73">
        <f t="shared" si="10"/>
        <v>22320</v>
      </c>
    </row>
    <row r="126" spans="1:15" s="78" customFormat="1" x14ac:dyDescent="0.25">
      <c r="A126" s="72">
        <v>50</v>
      </c>
      <c r="B126" s="72">
        <v>1</v>
      </c>
      <c r="C126" s="72"/>
      <c r="D126" s="72"/>
      <c r="E126" s="72"/>
      <c r="F126" s="73" t="s">
        <v>27</v>
      </c>
      <c r="G126" s="73" t="s">
        <v>36</v>
      </c>
      <c r="H126" s="72" t="s">
        <v>94</v>
      </c>
      <c r="I126" s="74" t="s">
        <v>109</v>
      </c>
      <c r="J126" s="73" t="s">
        <v>91</v>
      </c>
      <c r="K126" s="72">
        <v>20</v>
      </c>
      <c r="L126" s="72">
        <f t="shared" si="9"/>
        <v>20</v>
      </c>
      <c r="M126" s="73">
        <v>1176</v>
      </c>
      <c r="N126" s="73">
        <f t="shared" si="8"/>
        <v>23520</v>
      </c>
      <c r="O126" s="73">
        <f t="shared" si="10"/>
        <v>23520</v>
      </c>
    </row>
    <row r="127" spans="1:15" s="78" customFormat="1" x14ac:dyDescent="0.25">
      <c r="A127" s="72">
        <v>51</v>
      </c>
      <c r="B127" s="72">
        <v>1</v>
      </c>
      <c r="C127" s="72"/>
      <c r="D127" s="72"/>
      <c r="E127" s="72"/>
      <c r="F127" s="73" t="s">
        <v>27</v>
      </c>
      <c r="G127" s="73" t="s">
        <v>36</v>
      </c>
      <c r="H127" s="72" t="s">
        <v>94</v>
      </c>
      <c r="I127" s="74" t="s">
        <v>109</v>
      </c>
      <c r="J127" s="73" t="s">
        <v>91</v>
      </c>
      <c r="K127" s="72">
        <v>20</v>
      </c>
      <c r="L127" s="72">
        <f t="shared" si="9"/>
        <v>20</v>
      </c>
      <c r="M127" s="73">
        <v>1176</v>
      </c>
      <c r="N127" s="73">
        <f t="shared" si="8"/>
        <v>23520</v>
      </c>
      <c r="O127" s="73">
        <f t="shared" si="10"/>
        <v>23520</v>
      </c>
    </row>
    <row r="128" spans="1:15" s="78" customFormat="1" x14ac:dyDescent="0.25">
      <c r="A128" s="72">
        <v>52</v>
      </c>
      <c r="B128" s="72">
        <v>1</v>
      </c>
      <c r="C128" s="72"/>
      <c r="D128" s="72"/>
      <c r="E128" s="72"/>
      <c r="F128" s="73" t="s">
        <v>27</v>
      </c>
      <c r="G128" s="73" t="s">
        <v>36</v>
      </c>
      <c r="H128" s="72" t="s">
        <v>94</v>
      </c>
      <c r="I128" s="74" t="s">
        <v>109</v>
      </c>
      <c r="J128" s="73" t="s">
        <v>91</v>
      </c>
      <c r="K128" s="72">
        <v>20</v>
      </c>
      <c r="L128" s="72">
        <f t="shared" si="9"/>
        <v>20</v>
      </c>
      <c r="M128" s="73">
        <v>1176</v>
      </c>
      <c r="N128" s="73">
        <f t="shared" si="8"/>
        <v>23520</v>
      </c>
      <c r="O128" s="73">
        <f t="shared" si="10"/>
        <v>23520</v>
      </c>
    </row>
    <row r="129" spans="1:15" s="78" customFormat="1" x14ac:dyDescent="0.25">
      <c r="A129" s="72">
        <v>54</v>
      </c>
      <c r="B129" s="72">
        <v>1</v>
      </c>
      <c r="C129" s="72"/>
      <c r="D129" s="72"/>
      <c r="E129" s="72"/>
      <c r="F129" s="73" t="s">
        <v>27</v>
      </c>
      <c r="G129" s="73" t="s">
        <v>36</v>
      </c>
      <c r="H129" s="72" t="s">
        <v>95</v>
      </c>
      <c r="I129" s="74" t="s">
        <v>109</v>
      </c>
      <c r="J129" s="73" t="s">
        <v>91</v>
      </c>
      <c r="K129" s="72">
        <v>20</v>
      </c>
      <c r="L129" s="72">
        <f t="shared" si="9"/>
        <v>20</v>
      </c>
      <c r="M129" s="73">
        <v>1224</v>
      </c>
      <c r="N129" s="73">
        <f t="shared" si="8"/>
        <v>24480</v>
      </c>
      <c r="O129" s="73">
        <f t="shared" si="10"/>
        <v>24480</v>
      </c>
    </row>
    <row r="130" spans="1:15" s="78" customFormat="1" x14ac:dyDescent="0.25">
      <c r="A130" s="72">
        <v>55</v>
      </c>
      <c r="B130" s="72">
        <v>1</v>
      </c>
      <c r="C130" s="72"/>
      <c r="D130" s="72"/>
      <c r="E130" s="72"/>
      <c r="F130" s="73" t="s">
        <v>27</v>
      </c>
      <c r="G130" s="73" t="s">
        <v>36</v>
      </c>
      <c r="H130" s="72" t="s">
        <v>95</v>
      </c>
      <c r="I130" s="74" t="s">
        <v>109</v>
      </c>
      <c r="J130" s="73" t="s">
        <v>91</v>
      </c>
      <c r="K130" s="72">
        <v>20</v>
      </c>
      <c r="L130" s="72">
        <f t="shared" si="9"/>
        <v>20</v>
      </c>
      <c r="M130" s="73">
        <v>1224</v>
      </c>
      <c r="N130" s="73">
        <f t="shared" si="8"/>
        <v>24480</v>
      </c>
      <c r="O130" s="73">
        <f t="shared" si="10"/>
        <v>24480</v>
      </c>
    </row>
    <row r="131" spans="1:15" s="78" customFormat="1" x14ac:dyDescent="0.25">
      <c r="A131" s="72">
        <v>56</v>
      </c>
      <c r="B131" s="72">
        <v>1</v>
      </c>
      <c r="C131" s="72"/>
      <c r="D131" s="72"/>
      <c r="E131" s="72"/>
      <c r="F131" s="73" t="s">
        <v>27</v>
      </c>
      <c r="G131" s="73" t="s">
        <v>36</v>
      </c>
      <c r="H131" s="72" t="s">
        <v>95</v>
      </c>
      <c r="I131" s="74" t="s">
        <v>109</v>
      </c>
      <c r="J131" s="73" t="s">
        <v>91</v>
      </c>
      <c r="K131" s="72">
        <v>20</v>
      </c>
      <c r="L131" s="72">
        <f t="shared" si="9"/>
        <v>20</v>
      </c>
      <c r="M131" s="73">
        <v>1224</v>
      </c>
      <c r="N131" s="73">
        <f t="shared" si="8"/>
        <v>24480</v>
      </c>
      <c r="O131" s="73">
        <f t="shared" si="10"/>
        <v>24480</v>
      </c>
    </row>
    <row r="132" spans="1:15" s="78" customFormat="1" x14ac:dyDescent="0.25">
      <c r="A132" s="72">
        <v>57</v>
      </c>
      <c r="B132" s="72">
        <v>1</v>
      </c>
      <c r="C132" s="72"/>
      <c r="D132" s="72"/>
      <c r="E132" s="72"/>
      <c r="F132" s="73" t="s">
        <v>27</v>
      </c>
      <c r="G132" s="73" t="s">
        <v>36</v>
      </c>
      <c r="H132" s="72" t="s">
        <v>95</v>
      </c>
      <c r="I132" s="74" t="s">
        <v>109</v>
      </c>
      <c r="J132" s="73" t="s">
        <v>91</v>
      </c>
      <c r="K132" s="72">
        <v>20</v>
      </c>
      <c r="L132" s="72">
        <f t="shared" si="9"/>
        <v>20</v>
      </c>
      <c r="M132" s="73">
        <v>1224</v>
      </c>
      <c r="N132" s="73">
        <f t="shared" si="8"/>
        <v>24480</v>
      </c>
      <c r="O132" s="73">
        <f t="shared" si="10"/>
        <v>24480</v>
      </c>
    </row>
    <row r="133" spans="1:15" s="78" customFormat="1" x14ac:dyDescent="0.25">
      <c r="A133" s="72">
        <v>58</v>
      </c>
      <c r="B133" s="72">
        <v>1</v>
      </c>
      <c r="C133" s="72"/>
      <c r="D133" s="72"/>
      <c r="E133" s="72"/>
      <c r="F133" s="73" t="s">
        <v>27</v>
      </c>
      <c r="G133" s="73" t="s">
        <v>36</v>
      </c>
      <c r="H133" s="72" t="s">
        <v>96</v>
      </c>
      <c r="I133" s="74" t="s">
        <v>109</v>
      </c>
      <c r="J133" s="73" t="s">
        <v>91</v>
      </c>
      <c r="K133" s="72">
        <v>20</v>
      </c>
      <c r="L133" s="72">
        <f t="shared" si="9"/>
        <v>20</v>
      </c>
      <c r="M133" s="73">
        <v>1296</v>
      </c>
      <c r="N133" s="73">
        <f t="shared" si="8"/>
        <v>25920</v>
      </c>
      <c r="O133" s="73">
        <f t="shared" si="10"/>
        <v>25920</v>
      </c>
    </row>
    <row r="134" spans="1:15" s="78" customFormat="1" x14ac:dyDescent="0.25">
      <c r="A134" s="72">
        <v>59</v>
      </c>
      <c r="B134" s="72">
        <v>1</v>
      </c>
      <c r="C134" s="72"/>
      <c r="D134" s="72"/>
      <c r="E134" s="72"/>
      <c r="F134" s="73" t="s">
        <v>27</v>
      </c>
      <c r="G134" s="73" t="s">
        <v>36</v>
      </c>
      <c r="H134" s="72" t="s">
        <v>96</v>
      </c>
      <c r="I134" s="74" t="s">
        <v>109</v>
      </c>
      <c r="J134" s="73" t="s">
        <v>91</v>
      </c>
      <c r="K134" s="72">
        <v>20</v>
      </c>
      <c r="L134" s="72">
        <f t="shared" si="9"/>
        <v>20</v>
      </c>
      <c r="M134" s="73">
        <v>1296</v>
      </c>
      <c r="N134" s="73">
        <f t="shared" si="8"/>
        <v>25920</v>
      </c>
      <c r="O134" s="73">
        <f t="shared" si="10"/>
        <v>25920</v>
      </c>
    </row>
    <row r="135" spans="1:15" s="81" customFormat="1" x14ac:dyDescent="0.25">
      <c r="A135" s="153">
        <v>60</v>
      </c>
      <c r="B135" s="75">
        <v>1</v>
      </c>
      <c r="C135" s="76"/>
      <c r="D135" s="76"/>
      <c r="E135" s="76"/>
      <c r="F135" s="154" t="s">
        <v>28</v>
      </c>
      <c r="G135" s="154" t="s">
        <v>89</v>
      </c>
      <c r="H135" s="76" t="s">
        <v>90</v>
      </c>
      <c r="I135" s="74" t="s">
        <v>109</v>
      </c>
      <c r="J135" s="76" t="s">
        <v>91</v>
      </c>
      <c r="K135" s="76">
        <v>2</v>
      </c>
      <c r="L135" s="154">
        <f>SUM(K135:K141)</f>
        <v>20</v>
      </c>
      <c r="M135" s="76">
        <v>1392</v>
      </c>
      <c r="N135" s="77">
        <f>M135*K135</f>
        <v>2784</v>
      </c>
      <c r="O135" s="155">
        <f>SUM(N135:N141)</f>
        <v>34332</v>
      </c>
    </row>
    <row r="136" spans="1:15" s="81" customFormat="1" x14ac:dyDescent="0.25">
      <c r="A136" s="156"/>
      <c r="B136" s="75">
        <v>2</v>
      </c>
      <c r="C136" s="76"/>
      <c r="D136" s="76"/>
      <c r="E136" s="76"/>
      <c r="F136" s="154"/>
      <c r="G136" s="154"/>
      <c r="H136" s="76" t="s">
        <v>92</v>
      </c>
      <c r="I136" s="74" t="s">
        <v>109</v>
      </c>
      <c r="J136" s="76" t="s">
        <v>91</v>
      </c>
      <c r="K136" s="76">
        <v>3</v>
      </c>
      <c r="L136" s="154"/>
      <c r="M136" s="76">
        <v>1572</v>
      </c>
      <c r="N136" s="77">
        <f t="shared" ref="N136:N148" si="11">M136*K136</f>
        <v>4716</v>
      </c>
      <c r="O136" s="157"/>
    </row>
    <row r="137" spans="1:15" s="81" customFormat="1" x14ac:dyDescent="0.25">
      <c r="A137" s="156"/>
      <c r="B137" s="75">
        <v>3</v>
      </c>
      <c r="C137" s="76"/>
      <c r="D137" s="76"/>
      <c r="E137" s="76"/>
      <c r="F137" s="154"/>
      <c r="G137" s="154"/>
      <c r="H137" s="76" t="s">
        <v>93</v>
      </c>
      <c r="I137" s="74" t="s">
        <v>109</v>
      </c>
      <c r="J137" s="76" t="s">
        <v>91</v>
      </c>
      <c r="K137" s="76">
        <v>3</v>
      </c>
      <c r="L137" s="154"/>
      <c r="M137" s="76">
        <v>1644</v>
      </c>
      <c r="N137" s="77">
        <f t="shared" si="11"/>
        <v>4932</v>
      </c>
      <c r="O137" s="157"/>
    </row>
    <row r="138" spans="1:15" s="81" customFormat="1" x14ac:dyDescent="0.25">
      <c r="A138" s="156"/>
      <c r="B138" s="75">
        <v>4</v>
      </c>
      <c r="C138" s="76"/>
      <c r="D138" s="76"/>
      <c r="E138" s="76"/>
      <c r="F138" s="154"/>
      <c r="G138" s="154"/>
      <c r="H138" s="76" t="s">
        <v>94</v>
      </c>
      <c r="I138" s="74" t="s">
        <v>109</v>
      </c>
      <c r="J138" s="76" t="s">
        <v>91</v>
      </c>
      <c r="K138" s="76">
        <v>4</v>
      </c>
      <c r="L138" s="154"/>
      <c r="M138" s="76">
        <v>1728</v>
      </c>
      <c r="N138" s="77">
        <f t="shared" si="11"/>
        <v>6912</v>
      </c>
      <c r="O138" s="157"/>
    </row>
    <row r="139" spans="1:15" s="81" customFormat="1" x14ac:dyDescent="0.25">
      <c r="A139" s="156"/>
      <c r="B139" s="75">
        <v>5</v>
      </c>
      <c r="C139" s="76"/>
      <c r="D139" s="76"/>
      <c r="E139" s="76"/>
      <c r="F139" s="154"/>
      <c r="G139" s="154"/>
      <c r="H139" s="76" t="s">
        <v>95</v>
      </c>
      <c r="I139" s="74" t="s">
        <v>109</v>
      </c>
      <c r="J139" s="76" t="s">
        <v>91</v>
      </c>
      <c r="K139" s="76">
        <v>3</v>
      </c>
      <c r="L139" s="154"/>
      <c r="M139" s="76">
        <v>1800</v>
      </c>
      <c r="N139" s="77">
        <f t="shared" si="11"/>
        <v>5400</v>
      </c>
      <c r="O139" s="157"/>
    </row>
    <row r="140" spans="1:15" s="81" customFormat="1" x14ac:dyDescent="0.25">
      <c r="A140" s="156"/>
      <c r="B140" s="75">
        <v>6</v>
      </c>
      <c r="C140" s="76"/>
      <c r="D140" s="76"/>
      <c r="E140" s="76"/>
      <c r="F140" s="154"/>
      <c r="G140" s="154"/>
      <c r="H140" s="76" t="s">
        <v>96</v>
      </c>
      <c r="I140" s="74" t="s">
        <v>109</v>
      </c>
      <c r="J140" s="76" t="s">
        <v>91</v>
      </c>
      <c r="K140" s="76">
        <v>3</v>
      </c>
      <c r="L140" s="154"/>
      <c r="M140" s="76">
        <v>1884</v>
      </c>
      <c r="N140" s="77">
        <f t="shared" si="11"/>
        <v>5652</v>
      </c>
      <c r="O140" s="157"/>
    </row>
    <row r="141" spans="1:15" s="81" customFormat="1" x14ac:dyDescent="0.25">
      <c r="A141" s="158"/>
      <c r="B141" s="75">
        <v>7</v>
      </c>
      <c r="C141" s="76"/>
      <c r="D141" s="76"/>
      <c r="E141" s="76"/>
      <c r="F141" s="154"/>
      <c r="G141" s="154"/>
      <c r="H141" s="76" t="s">
        <v>97</v>
      </c>
      <c r="I141" s="74" t="s">
        <v>109</v>
      </c>
      <c r="J141" s="76" t="s">
        <v>91</v>
      </c>
      <c r="K141" s="76">
        <v>2</v>
      </c>
      <c r="L141" s="155"/>
      <c r="M141" s="77">
        <v>1968</v>
      </c>
      <c r="N141" s="77">
        <f t="shared" si="11"/>
        <v>3936</v>
      </c>
      <c r="O141" s="157"/>
    </row>
    <row r="142" spans="1:15" s="78" customFormat="1" x14ac:dyDescent="0.25">
      <c r="A142" s="160">
        <v>61</v>
      </c>
      <c r="B142" s="82">
        <v>1</v>
      </c>
      <c r="C142" s="82"/>
      <c r="D142" s="82"/>
      <c r="E142" s="82"/>
      <c r="F142" s="155" t="s">
        <v>28</v>
      </c>
      <c r="G142" s="155" t="s">
        <v>99</v>
      </c>
      <c r="H142" s="82" t="s">
        <v>90</v>
      </c>
      <c r="I142" s="74" t="s">
        <v>109</v>
      </c>
      <c r="J142" s="76" t="s">
        <v>91</v>
      </c>
      <c r="K142" s="76">
        <v>2</v>
      </c>
      <c r="L142" s="155">
        <f>SUM(K142:K148)</f>
        <v>20</v>
      </c>
      <c r="M142" s="76">
        <v>1284</v>
      </c>
      <c r="N142" s="76">
        <f t="shared" si="11"/>
        <v>2568</v>
      </c>
      <c r="O142" s="155">
        <f>SUM(N142:N148)</f>
        <v>33240</v>
      </c>
    </row>
    <row r="143" spans="1:15" s="78" customFormat="1" x14ac:dyDescent="0.25">
      <c r="A143" s="161"/>
      <c r="B143" s="82">
        <v>2</v>
      </c>
      <c r="C143" s="82"/>
      <c r="D143" s="82"/>
      <c r="E143" s="82"/>
      <c r="F143" s="157"/>
      <c r="G143" s="157"/>
      <c r="H143" s="82" t="s">
        <v>92</v>
      </c>
      <c r="I143" s="74" t="s">
        <v>109</v>
      </c>
      <c r="J143" s="76" t="s">
        <v>91</v>
      </c>
      <c r="K143" s="76">
        <v>2</v>
      </c>
      <c r="L143" s="161"/>
      <c r="M143" s="76">
        <v>1512</v>
      </c>
      <c r="N143" s="76">
        <f t="shared" si="11"/>
        <v>3024</v>
      </c>
      <c r="O143" s="161"/>
    </row>
    <row r="144" spans="1:15" s="78" customFormat="1" x14ac:dyDescent="0.25">
      <c r="A144" s="161"/>
      <c r="B144" s="82">
        <v>3</v>
      </c>
      <c r="C144" s="82"/>
      <c r="D144" s="82"/>
      <c r="E144" s="82"/>
      <c r="F144" s="157"/>
      <c r="G144" s="157"/>
      <c r="H144" s="82" t="s">
        <v>93</v>
      </c>
      <c r="I144" s="74" t="s">
        <v>109</v>
      </c>
      <c r="J144" s="76" t="s">
        <v>91</v>
      </c>
      <c r="K144" s="76">
        <v>3</v>
      </c>
      <c r="L144" s="161"/>
      <c r="M144" s="76">
        <v>1572</v>
      </c>
      <c r="N144" s="76">
        <f t="shared" si="11"/>
        <v>4716</v>
      </c>
      <c r="O144" s="161"/>
    </row>
    <row r="145" spans="1:15" s="78" customFormat="1" x14ac:dyDescent="0.25">
      <c r="A145" s="161"/>
      <c r="B145" s="82">
        <v>4</v>
      </c>
      <c r="C145" s="82"/>
      <c r="D145" s="82"/>
      <c r="E145" s="82"/>
      <c r="F145" s="157"/>
      <c r="G145" s="157"/>
      <c r="H145" s="82" t="s">
        <v>94</v>
      </c>
      <c r="I145" s="74" t="s">
        <v>109</v>
      </c>
      <c r="J145" s="76" t="s">
        <v>91</v>
      </c>
      <c r="K145" s="76">
        <v>3</v>
      </c>
      <c r="L145" s="161"/>
      <c r="M145" s="76">
        <v>1644</v>
      </c>
      <c r="N145" s="76">
        <f t="shared" si="11"/>
        <v>4932</v>
      </c>
      <c r="O145" s="161"/>
    </row>
    <row r="146" spans="1:15" s="78" customFormat="1" x14ac:dyDescent="0.25">
      <c r="A146" s="161"/>
      <c r="B146" s="82">
        <v>5</v>
      </c>
      <c r="C146" s="82"/>
      <c r="D146" s="82"/>
      <c r="E146" s="82"/>
      <c r="F146" s="157"/>
      <c r="G146" s="157"/>
      <c r="H146" s="82" t="s">
        <v>95</v>
      </c>
      <c r="I146" s="74" t="s">
        <v>109</v>
      </c>
      <c r="J146" s="76" t="s">
        <v>91</v>
      </c>
      <c r="K146" s="76">
        <v>3</v>
      </c>
      <c r="L146" s="161"/>
      <c r="M146" s="76">
        <v>1716</v>
      </c>
      <c r="N146" s="76">
        <f t="shared" si="11"/>
        <v>5148</v>
      </c>
      <c r="O146" s="161"/>
    </row>
    <row r="147" spans="1:15" s="78" customFormat="1" x14ac:dyDescent="0.25">
      <c r="A147" s="161"/>
      <c r="B147" s="82">
        <v>6</v>
      </c>
      <c r="C147" s="82"/>
      <c r="D147" s="82"/>
      <c r="E147" s="82"/>
      <c r="F147" s="157"/>
      <c r="G147" s="157"/>
      <c r="H147" s="82" t="s">
        <v>96</v>
      </c>
      <c r="I147" s="74" t="s">
        <v>109</v>
      </c>
      <c r="J147" s="76" t="s">
        <v>91</v>
      </c>
      <c r="K147" s="76">
        <v>4</v>
      </c>
      <c r="L147" s="161"/>
      <c r="M147" s="76">
        <v>1800</v>
      </c>
      <c r="N147" s="76">
        <f t="shared" si="11"/>
        <v>7200</v>
      </c>
      <c r="O147" s="161"/>
    </row>
    <row r="148" spans="1:15" s="78" customFormat="1" x14ac:dyDescent="0.25">
      <c r="A148" s="162"/>
      <c r="B148" s="82">
        <v>7</v>
      </c>
      <c r="C148" s="82"/>
      <c r="D148" s="82"/>
      <c r="E148" s="82"/>
      <c r="F148" s="159"/>
      <c r="G148" s="159"/>
      <c r="H148" s="82" t="s">
        <v>97</v>
      </c>
      <c r="I148" s="74" t="s">
        <v>109</v>
      </c>
      <c r="J148" s="76" t="s">
        <v>91</v>
      </c>
      <c r="K148" s="76">
        <v>3</v>
      </c>
      <c r="L148" s="162"/>
      <c r="M148" s="76">
        <v>1884</v>
      </c>
      <c r="N148" s="76">
        <f t="shared" si="11"/>
        <v>5652</v>
      </c>
      <c r="O148" s="162"/>
    </row>
    <row r="149" spans="1:15" s="78" customFormat="1" x14ac:dyDescent="0.25">
      <c r="A149" s="160">
        <v>62</v>
      </c>
      <c r="B149" s="82">
        <v>1</v>
      </c>
      <c r="C149" s="82"/>
      <c r="D149" s="82"/>
      <c r="E149" s="82"/>
      <c r="F149" s="155" t="s">
        <v>28</v>
      </c>
      <c r="G149" s="155" t="s">
        <v>99</v>
      </c>
      <c r="H149" s="82" t="s">
        <v>90</v>
      </c>
      <c r="I149" s="74" t="s">
        <v>109</v>
      </c>
      <c r="J149" s="76" t="s">
        <v>91</v>
      </c>
      <c r="K149" s="76">
        <v>2</v>
      </c>
      <c r="L149" s="155">
        <f>SUM(K149:K155)</f>
        <v>20</v>
      </c>
      <c r="M149" s="76">
        <v>1284</v>
      </c>
      <c r="N149" s="76">
        <f t="shared" ref="N149:N164" si="12">M149*K149</f>
        <v>2568</v>
      </c>
      <c r="O149" s="155">
        <f>SUM(N149:N155)</f>
        <v>33240</v>
      </c>
    </row>
    <row r="150" spans="1:15" s="78" customFormat="1" x14ac:dyDescent="0.25">
      <c r="A150" s="161"/>
      <c r="B150" s="82">
        <v>2</v>
      </c>
      <c r="C150" s="82"/>
      <c r="D150" s="82"/>
      <c r="E150" s="82"/>
      <c r="F150" s="157"/>
      <c r="G150" s="157"/>
      <c r="H150" s="82" t="s">
        <v>92</v>
      </c>
      <c r="I150" s="74" t="s">
        <v>109</v>
      </c>
      <c r="J150" s="76" t="s">
        <v>91</v>
      </c>
      <c r="K150" s="76">
        <v>2</v>
      </c>
      <c r="L150" s="161"/>
      <c r="M150" s="76">
        <v>1512</v>
      </c>
      <c r="N150" s="76">
        <f t="shared" si="12"/>
        <v>3024</v>
      </c>
      <c r="O150" s="161"/>
    </row>
    <row r="151" spans="1:15" s="78" customFormat="1" x14ac:dyDescent="0.25">
      <c r="A151" s="161"/>
      <c r="B151" s="82">
        <v>3</v>
      </c>
      <c r="C151" s="82"/>
      <c r="D151" s="82"/>
      <c r="E151" s="82"/>
      <c r="F151" s="157"/>
      <c r="G151" s="157"/>
      <c r="H151" s="82" t="s">
        <v>93</v>
      </c>
      <c r="I151" s="74" t="s">
        <v>109</v>
      </c>
      <c r="J151" s="76" t="s">
        <v>91</v>
      </c>
      <c r="K151" s="76">
        <v>3</v>
      </c>
      <c r="L151" s="161"/>
      <c r="M151" s="76">
        <v>1572</v>
      </c>
      <c r="N151" s="76">
        <f t="shared" si="12"/>
        <v>4716</v>
      </c>
      <c r="O151" s="161"/>
    </row>
    <row r="152" spans="1:15" s="78" customFormat="1" x14ac:dyDescent="0.25">
      <c r="A152" s="161"/>
      <c r="B152" s="82">
        <v>4</v>
      </c>
      <c r="C152" s="82"/>
      <c r="D152" s="82"/>
      <c r="E152" s="82"/>
      <c r="F152" s="157"/>
      <c r="G152" s="157"/>
      <c r="H152" s="82" t="s">
        <v>94</v>
      </c>
      <c r="I152" s="74" t="s">
        <v>109</v>
      </c>
      <c r="J152" s="76" t="s">
        <v>91</v>
      </c>
      <c r="K152" s="76">
        <v>3</v>
      </c>
      <c r="L152" s="161"/>
      <c r="M152" s="76">
        <v>1644</v>
      </c>
      <c r="N152" s="76">
        <f t="shared" si="12"/>
        <v>4932</v>
      </c>
      <c r="O152" s="161"/>
    </row>
    <row r="153" spans="1:15" s="78" customFormat="1" x14ac:dyDescent="0.25">
      <c r="A153" s="161"/>
      <c r="B153" s="82">
        <v>5</v>
      </c>
      <c r="C153" s="82"/>
      <c r="D153" s="82"/>
      <c r="E153" s="82"/>
      <c r="F153" s="157"/>
      <c r="G153" s="157"/>
      <c r="H153" s="82" t="s">
        <v>95</v>
      </c>
      <c r="I153" s="74" t="s">
        <v>109</v>
      </c>
      <c r="J153" s="76" t="s">
        <v>91</v>
      </c>
      <c r="K153" s="76">
        <v>3</v>
      </c>
      <c r="L153" s="161"/>
      <c r="M153" s="76">
        <v>1716</v>
      </c>
      <c r="N153" s="76">
        <f t="shared" si="12"/>
        <v>5148</v>
      </c>
      <c r="O153" s="161"/>
    </row>
    <row r="154" spans="1:15" s="78" customFormat="1" x14ac:dyDescent="0.25">
      <c r="A154" s="161"/>
      <c r="B154" s="82">
        <v>6</v>
      </c>
      <c r="C154" s="82"/>
      <c r="D154" s="82"/>
      <c r="E154" s="82"/>
      <c r="F154" s="157"/>
      <c r="G154" s="157"/>
      <c r="H154" s="82" t="s">
        <v>96</v>
      </c>
      <c r="I154" s="74" t="s">
        <v>109</v>
      </c>
      <c r="J154" s="76" t="s">
        <v>91</v>
      </c>
      <c r="K154" s="76">
        <v>4</v>
      </c>
      <c r="L154" s="161"/>
      <c r="M154" s="76">
        <v>1800</v>
      </c>
      <c r="N154" s="76">
        <f t="shared" si="12"/>
        <v>7200</v>
      </c>
      <c r="O154" s="161"/>
    </row>
    <row r="155" spans="1:15" s="78" customFormat="1" x14ac:dyDescent="0.25">
      <c r="A155" s="162"/>
      <c r="B155" s="82">
        <v>7</v>
      </c>
      <c r="C155" s="82"/>
      <c r="D155" s="82"/>
      <c r="E155" s="82"/>
      <c r="F155" s="159"/>
      <c r="G155" s="159"/>
      <c r="H155" s="82" t="s">
        <v>97</v>
      </c>
      <c r="I155" s="74" t="s">
        <v>109</v>
      </c>
      <c r="J155" s="76" t="s">
        <v>91</v>
      </c>
      <c r="K155" s="76">
        <v>3</v>
      </c>
      <c r="L155" s="162"/>
      <c r="M155" s="76">
        <v>1884</v>
      </c>
      <c r="N155" s="76">
        <f t="shared" si="12"/>
        <v>5652</v>
      </c>
      <c r="O155" s="162"/>
    </row>
    <row r="156" spans="1:15" s="78" customFormat="1" x14ac:dyDescent="0.25">
      <c r="A156" s="160">
        <v>63</v>
      </c>
      <c r="B156" s="82">
        <v>1</v>
      </c>
      <c r="C156" s="82"/>
      <c r="D156" s="82"/>
      <c r="E156" s="82"/>
      <c r="F156" s="155" t="s">
        <v>28</v>
      </c>
      <c r="G156" s="155" t="s">
        <v>100</v>
      </c>
      <c r="H156" s="82" t="s">
        <v>101</v>
      </c>
      <c r="I156" s="74" t="s">
        <v>109</v>
      </c>
      <c r="J156" s="76" t="s">
        <v>91</v>
      </c>
      <c r="K156" s="82">
        <v>4</v>
      </c>
      <c r="L156" s="160">
        <f>SUM(K156:K164)</f>
        <v>30</v>
      </c>
      <c r="M156" s="76">
        <v>1224</v>
      </c>
      <c r="N156" s="76">
        <f t="shared" si="12"/>
        <v>4896</v>
      </c>
      <c r="O156" s="155">
        <f>SUM(N156:N164)</f>
        <v>48096</v>
      </c>
    </row>
    <row r="157" spans="1:15" s="78" customFormat="1" x14ac:dyDescent="0.25">
      <c r="A157" s="161"/>
      <c r="B157" s="82">
        <v>2</v>
      </c>
      <c r="C157" s="82"/>
      <c r="D157" s="82"/>
      <c r="E157" s="82"/>
      <c r="F157" s="157"/>
      <c r="G157" s="157"/>
      <c r="H157" s="82" t="s">
        <v>90</v>
      </c>
      <c r="I157" s="74" t="s">
        <v>109</v>
      </c>
      <c r="J157" s="76" t="s">
        <v>91</v>
      </c>
      <c r="K157" s="82">
        <v>2</v>
      </c>
      <c r="L157" s="161"/>
      <c r="M157" s="76">
        <v>1260</v>
      </c>
      <c r="N157" s="76">
        <f t="shared" si="12"/>
        <v>2520</v>
      </c>
      <c r="O157" s="157"/>
    </row>
    <row r="158" spans="1:15" s="78" customFormat="1" x14ac:dyDescent="0.25">
      <c r="A158" s="161"/>
      <c r="B158" s="82">
        <v>3</v>
      </c>
      <c r="C158" s="82"/>
      <c r="D158" s="82"/>
      <c r="E158" s="82"/>
      <c r="F158" s="157"/>
      <c r="G158" s="157"/>
      <c r="H158" s="82" t="s">
        <v>92</v>
      </c>
      <c r="I158" s="74" t="s">
        <v>109</v>
      </c>
      <c r="J158" s="76" t="s">
        <v>91</v>
      </c>
      <c r="K158" s="82">
        <v>4</v>
      </c>
      <c r="L158" s="161"/>
      <c r="M158" s="76">
        <v>1476</v>
      </c>
      <c r="N158" s="76">
        <f t="shared" si="12"/>
        <v>5904</v>
      </c>
      <c r="O158" s="157"/>
    </row>
    <row r="159" spans="1:15" s="78" customFormat="1" x14ac:dyDescent="0.25">
      <c r="A159" s="161"/>
      <c r="B159" s="82">
        <v>4</v>
      </c>
      <c r="C159" s="82"/>
      <c r="D159" s="82"/>
      <c r="E159" s="82"/>
      <c r="F159" s="157"/>
      <c r="G159" s="157"/>
      <c r="H159" s="82" t="s">
        <v>93</v>
      </c>
      <c r="I159" s="74" t="s">
        <v>109</v>
      </c>
      <c r="J159" s="76" t="s">
        <v>91</v>
      </c>
      <c r="K159" s="82">
        <v>4</v>
      </c>
      <c r="L159" s="161"/>
      <c r="M159" s="76">
        <v>1548</v>
      </c>
      <c r="N159" s="76">
        <f t="shared" si="12"/>
        <v>6192</v>
      </c>
      <c r="O159" s="157"/>
    </row>
    <row r="160" spans="1:15" s="78" customFormat="1" x14ac:dyDescent="0.25">
      <c r="A160" s="161"/>
      <c r="B160" s="82">
        <v>5</v>
      </c>
      <c r="C160" s="82"/>
      <c r="D160" s="82"/>
      <c r="E160" s="82"/>
      <c r="F160" s="157"/>
      <c r="G160" s="157"/>
      <c r="H160" s="82" t="s">
        <v>94</v>
      </c>
      <c r="I160" s="74" t="s">
        <v>109</v>
      </c>
      <c r="J160" s="76" t="s">
        <v>91</v>
      </c>
      <c r="K160" s="82">
        <v>1</v>
      </c>
      <c r="L160" s="161"/>
      <c r="M160" s="76">
        <v>1620</v>
      </c>
      <c r="N160" s="76">
        <f t="shared" si="12"/>
        <v>1620</v>
      </c>
      <c r="O160" s="157"/>
    </row>
    <row r="161" spans="1:15" s="78" customFormat="1" x14ac:dyDescent="0.25">
      <c r="A161" s="161"/>
      <c r="B161" s="82">
        <v>6</v>
      </c>
      <c r="C161" s="82"/>
      <c r="D161" s="82"/>
      <c r="E161" s="82"/>
      <c r="F161" s="157"/>
      <c r="G161" s="157"/>
      <c r="H161" s="82" t="s">
        <v>95</v>
      </c>
      <c r="I161" s="74" t="s">
        <v>109</v>
      </c>
      <c r="J161" s="76" t="s">
        <v>91</v>
      </c>
      <c r="K161" s="82">
        <v>4</v>
      </c>
      <c r="L161" s="161"/>
      <c r="M161" s="76">
        <v>1692</v>
      </c>
      <c r="N161" s="76">
        <f t="shared" si="12"/>
        <v>6768</v>
      </c>
      <c r="O161" s="157"/>
    </row>
    <row r="162" spans="1:15" s="78" customFormat="1" x14ac:dyDescent="0.25">
      <c r="A162" s="161"/>
      <c r="B162" s="82">
        <v>7</v>
      </c>
      <c r="C162" s="82"/>
      <c r="D162" s="82"/>
      <c r="E162" s="82"/>
      <c r="F162" s="157"/>
      <c r="G162" s="157"/>
      <c r="H162" s="82" t="s">
        <v>96</v>
      </c>
      <c r="I162" s="74" t="s">
        <v>109</v>
      </c>
      <c r="J162" s="76" t="s">
        <v>91</v>
      </c>
      <c r="K162" s="82">
        <v>4</v>
      </c>
      <c r="L162" s="161"/>
      <c r="M162" s="76">
        <v>1776</v>
      </c>
      <c r="N162" s="76">
        <f t="shared" si="12"/>
        <v>7104</v>
      </c>
      <c r="O162" s="157"/>
    </row>
    <row r="163" spans="1:15" s="78" customFormat="1" x14ac:dyDescent="0.25">
      <c r="A163" s="161"/>
      <c r="B163" s="82">
        <v>8</v>
      </c>
      <c r="C163" s="82"/>
      <c r="D163" s="82"/>
      <c r="E163" s="82"/>
      <c r="F163" s="157"/>
      <c r="G163" s="157"/>
      <c r="H163" s="82" t="s">
        <v>97</v>
      </c>
      <c r="I163" s="74" t="s">
        <v>109</v>
      </c>
      <c r="J163" s="76" t="s">
        <v>91</v>
      </c>
      <c r="K163" s="82">
        <v>6</v>
      </c>
      <c r="L163" s="161"/>
      <c r="M163" s="76">
        <v>1860</v>
      </c>
      <c r="N163" s="76">
        <f t="shared" si="12"/>
        <v>11160</v>
      </c>
      <c r="O163" s="157"/>
    </row>
    <row r="164" spans="1:15" s="78" customFormat="1" x14ac:dyDescent="0.25">
      <c r="A164" s="162"/>
      <c r="B164" s="82">
        <v>9</v>
      </c>
      <c r="C164" s="82"/>
      <c r="D164" s="82"/>
      <c r="E164" s="82"/>
      <c r="F164" s="159"/>
      <c r="G164" s="159"/>
      <c r="H164" s="82" t="s">
        <v>98</v>
      </c>
      <c r="I164" s="74" t="s">
        <v>109</v>
      </c>
      <c r="J164" s="76" t="s">
        <v>91</v>
      </c>
      <c r="K164" s="82">
        <v>1</v>
      </c>
      <c r="L164" s="162"/>
      <c r="M164" s="76">
        <v>1932</v>
      </c>
      <c r="N164" s="76">
        <f t="shared" si="12"/>
        <v>1932</v>
      </c>
      <c r="O164" s="159"/>
    </row>
    <row r="165" spans="1:15" s="78" customFormat="1" x14ac:dyDescent="0.25">
      <c r="A165" s="160">
        <v>64</v>
      </c>
      <c r="B165" s="82">
        <v>1</v>
      </c>
      <c r="C165" s="82"/>
      <c r="D165" s="82"/>
      <c r="E165" s="82"/>
      <c r="F165" s="155" t="s">
        <v>28</v>
      </c>
      <c r="G165" s="155" t="s">
        <v>100</v>
      </c>
      <c r="H165" s="82" t="s">
        <v>101</v>
      </c>
      <c r="I165" s="74" t="s">
        <v>109</v>
      </c>
      <c r="J165" s="76" t="s">
        <v>91</v>
      </c>
      <c r="K165" s="82">
        <v>2</v>
      </c>
      <c r="L165" s="160">
        <f>SUM(K165:K173)</f>
        <v>25</v>
      </c>
      <c r="M165" s="76">
        <v>1224</v>
      </c>
      <c r="N165" s="76">
        <f t="shared" ref="N165:N173" si="13">M165*K165</f>
        <v>2448</v>
      </c>
      <c r="O165" s="155">
        <f>SUM(N165:N173)</f>
        <v>39984</v>
      </c>
    </row>
    <row r="166" spans="1:15" s="78" customFormat="1" x14ac:dyDescent="0.25">
      <c r="A166" s="161"/>
      <c r="B166" s="82">
        <v>2</v>
      </c>
      <c r="C166" s="82"/>
      <c r="D166" s="82"/>
      <c r="E166" s="82"/>
      <c r="F166" s="157"/>
      <c r="G166" s="157"/>
      <c r="H166" s="82" t="s">
        <v>90</v>
      </c>
      <c r="I166" s="74" t="s">
        <v>109</v>
      </c>
      <c r="J166" s="76" t="s">
        <v>91</v>
      </c>
      <c r="K166" s="82">
        <v>2</v>
      </c>
      <c r="L166" s="161"/>
      <c r="M166" s="76">
        <v>1260</v>
      </c>
      <c r="N166" s="76">
        <f t="shared" si="13"/>
        <v>2520</v>
      </c>
      <c r="O166" s="157"/>
    </row>
    <row r="167" spans="1:15" s="78" customFormat="1" x14ac:dyDescent="0.25">
      <c r="A167" s="161"/>
      <c r="B167" s="82">
        <v>3</v>
      </c>
      <c r="C167" s="82"/>
      <c r="D167" s="82"/>
      <c r="E167" s="82"/>
      <c r="F167" s="157"/>
      <c r="G167" s="157"/>
      <c r="H167" s="82" t="s">
        <v>92</v>
      </c>
      <c r="I167" s="74" t="s">
        <v>109</v>
      </c>
      <c r="J167" s="76" t="s">
        <v>91</v>
      </c>
      <c r="K167" s="82">
        <v>3</v>
      </c>
      <c r="L167" s="161"/>
      <c r="M167" s="76">
        <v>1476</v>
      </c>
      <c r="N167" s="76">
        <f t="shared" si="13"/>
        <v>4428</v>
      </c>
      <c r="O167" s="157"/>
    </row>
    <row r="168" spans="1:15" s="78" customFormat="1" x14ac:dyDescent="0.25">
      <c r="A168" s="161"/>
      <c r="B168" s="82">
        <v>4</v>
      </c>
      <c r="C168" s="82"/>
      <c r="D168" s="82"/>
      <c r="E168" s="82"/>
      <c r="F168" s="157"/>
      <c r="G168" s="157"/>
      <c r="H168" s="82" t="s">
        <v>93</v>
      </c>
      <c r="I168" s="74" t="s">
        <v>109</v>
      </c>
      <c r="J168" s="76" t="s">
        <v>91</v>
      </c>
      <c r="K168" s="82">
        <v>4</v>
      </c>
      <c r="L168" s="161"/>
      <c r="M168" s="76">
        <v>1548</v>
      </c>
      <c r="N168" s="76">
        <f t="shared" si="13"/>
        <v>6192</v>
      </c>
      <c r="O168" s="157"/>
    </row>
    <row r="169" spans="1:15" s="78" customFormat="1" x14ac:dyDescent="0.25">
      <c r="A169" s="161"/>
      <c r="B169" s="82">
        <v>5</v>
      </c>
      <c r="C169" s="82"/>
      <c r="D169" s="82"/>
      <c r="E169" s="82"/>
      <c r="F169" s="157"/>
      <c r="G169" s="157"/>
      <c r="H169" s="82" t="s">
        <v>94</v>
      </c>
      <c r="I169" s="74" t="s">
        <v>109</v>
      </c>
      <c r="J169" s="76" t="s">
        <v>91</v>
      </c>
      <c r="K169" s="82">
        <v>4</v>
      </c>
      <c r="L169" s="161"/>
      <c r="M169" s="76">
        <v>1620</v>
      </c>
      <c r="N169" s="76">
        <f t="shared" si="13"/>
        <v>6480</v>
      </c>
      <c r="O169" s="157"/>
    </row>
    <row r="170" spans="1:15" s="78" customFormat="1" x14ac:dyDescent="0.25">
      <c r="A170" s="161"/>
      <c r="B170" s="82">
        <v>6</v>
      </c>
      <c r="C170" s="82"/>
      <c r="D170" s="82"/>
      <c r="E170" s="82"/>
      <c r="F170" s="157"/>
      <c r="G170" s="157"/>
      <c r="H170" s="82" t="s">
        <v>95</v>
      </c>
      <c r="I170" s="74" t="s">
        <v>109</v>
      </c>
      <c r="J170" s="76" t="s">
        <v>91</v>
      </c>
      <c r="K170" s="82">
        <v>3</v>
      </c>
      <c r="L170" s="161"/>
      <c r="M170" s="76">
        <v>1692</v>
      </c>
      <c r="N170" s="76">
        <f t="shared" si="13"/>
        <v>5076</v>
      </c>
      <c r="O170" s="157"/>
    </row>
    <row r="171" spans="1:15" s="78" customFormat="1" x14ac:dyDescent="0.25">
      <c r="A171" s="161"/>
      <c r="B171" s="82">
        <v>7</v>
      </c>
      <c r="C171" s="82"/>
      <c r="D171" s="82"/>
      <c r="E171" s="82"/>
      <c r="F171" s="157"/>
      <c r="G171" s="157"/>
      <c r="H171" s="82" t="s">
        <v>96</v>
      </c>
      <c r="I171" s="74" t="s">
        <v>109</v>
      </c>
      <c r="J171" s="76" t="s">
        <v>91</v>
      </c>
      <c r="K171" s="82">
        <v>3</v>
      </c>
      <c r="L171" s="161"/>
      <c r="M171" s="76">
        <v>1776</v>
      </c>
      <c r="N171" s="76">
        <f t="shared" si="13"/>
        <v>5328</v>
      </c>
      <c r="O171" s="157"/>
    </row>
    <row r="172" spans="1:15" s="78" customFormat="1" x14ac:dyDescent="0.25">
      <c r="A172" s="161"/>
      <c r="B172" s="82">
        <v>8</v>
      </c>
      <c r="C172" s="82"/>
      <c r="D172" s="82"/>
      <c r="E172" s="82"/>
      <c r="F172" s="157"/>
      <c r="G172" s="157"/>
      <c r="H172" s="82" t="s">
        <v>97</v>
      </c>
      <c r="I172" s="74" t="s">
        <v>109</v>
      </c>
      <c r="J172" s="76" t="s">
        <v>91</v>
      </c>
      <c r="K172" s="82">
        <v>3</v>
      </c>
      <c r="L172" s="161"/>
      <c r="M172" s="76">
        <v>1860</v>
      </c>
      <c r="N172" s="76">
        <f t="shared" si="13"/>
        <v>5580</v>
      </c>
      <c r="O172" s="157"/>
    </row>
    <row r="173" spans="1:15" s="78" customFormat="1" x14ac:dyDescent="0.25">
      <c r="A173" s="162"/>
      <c r="B173" s="82">
        <v>9</v>
      </c>
      <c r="C173" s="82"/>
      <c r="D173" s="82"/>
      <c r="E173" s="82"/>
      <c r="F173" s="159"/>
      <c r="G173" s="159"/>
      <c r="H173" s="82" t="s">
        <v>98</v>
      </c>
      <c r="I173" s="74" t="s">
        <v>109</v>
      </c>
      <c r="J173" s="76" t="s">
        <v>91</v>
      </c>
      <c r="K173" s="82">
        <v>1</v>
      </c>
      <c r="L173" s="162"/>
      <c r="M173" s="76">
        <v>1932</v>
      </c>
      <c r="N173" s="76">
        <f t="shared" si="13"/>
        <v>1932</v>
      </c>
      <c r="O173" s="159"/>
    </row>
    <row r="174" spans="1:15" s="78" customFormat="1" x14ac:dyDescent="0.25">
      <c r="A174" s="160">
        <v>65</v>
      </c>
      <c r="B174" s="82">
        <v>1</v>
      </c>
      <c r="C174" s="82"/>
      <c r="D174" s="82"/>
      <c r="E174" s="82"/>
      <c r="F174" s="155" t="s">
        <v>28</v>
      </c>
      <c r="G174" s="155" t="s">
        <v>100</v>
      </c>
      <c r="H174" s="82" t="s">
        <v>101</v>
      </c>
      <c r="I174" s="74" t="s">
        <v>109</v>
      </c>
      <c r="J174" s="76" t="s">
        <v>91</v>
      </c>
      <c r="K174" s="82">
        <v>2</v>
      </c>
      <c r="L174" s="160">
        <f>SUM(K174:K182)</f>
        <v>20</v>
      </c>
      <c r="M174" s="76">
        <v>1224</v>
      </c>
      <c r="N174" s="76">
        <f t="shared" ref="N174:N189" si="14">M174*K174</f>
        <v>2448</v>
      </c>
      <c r="O174" s="155">
        <f>SUM(N174:N182)</f>
        <v>31944</v>
      </c>
    </row>
    <row r="175" spans="1:15" s="78" customFormat="1" x14ac:dyDescent="0.25">
      <c r="A175" s="161"/>
      <c r="B175" s="82">
        <v>2</v>
      </c>
      <c r="C175" s="82"/>
      <c r="D175" s="82"/>
      <c r="E175" s="82"/>
      <c r="F175" s="157"/>
      <c r="G175" s="157"/>
      <c r="H175" s="82" t="s">
        <v>90</v>
      </c>
      <c r="I175" s="74" t="s">
        <v>109</v>
      </c>
      <c r="J175" s="76" t="s">
        <v>91</v>
      </c>
      <c r="K175" s="82">
        <v>2</v>
      </c>
      <c r="L175" s="161"/>
      <c r="M175" s="76">
        <v>1260</v>
      </c>
      <c r="N175" s="76">
        <f t="shared" si="14"/>
        <v>2520</v>
      </c>
      <c r="O175" s="157"/>
    </row>
    <row r="176" spans="1:15" s="78" customFormat="1" x14ac:dyDescent="0.25">
      <c r="A176" s="161"/>
      <c r="B176" s="82">
        <v>3</v>
      </c>
      <c r="C176" s="82"/>
      <c r="D176" s="82"/>
      <c r="E176" s="82"/>
      <c r="F176" s="157"/>
      <c r="G176" s="157"/>
      <c r="H176" s="82" t="s">
        <v>92</v>
      </c>
      <c r="I176" s="74" t="s">
        <v>109</v>
      </c>
      <c r="J176" s="76" t="s">
        <v>91</v>
      </c>
      <c r="K176" s="82">
        <v>2</v>
      </c>
      <c r="L176" s="161"/>
      <c r="M176" s="76">
        <v>1476</v>
      </c>
      <c r="N176" s="76">
        <f t="shared" si="14"/>
        <v>2952</v>
      </c>
      <c r="O176" s="157"/>
    </row>
    <row r="177" spans="1:15" s="78" customFormat="1" x14ac:dyDescent="0.25">
      <c r="A177" s="161"/>
      <c r="B177" s="82">
        <v>4</v>
      </c>
      <c r="C177" s="82"/>
      <c r="D177" s="82"/>
      <c r="E177" s="82"/>
      <c r="F177" s="157"/>
      <c r="G177" s="157"/>
      <c r="H177" s="82" t="s">
        <v>93</v>
      </c>
      <c r="I177" s="74" t="s">
        <v>109</v>
      </c>
      <c r="J177" s="76" t="s">
        <v>91</v>
      </c>
      <c r="K177" s="82">
        <v>2</v>
      </c>
      <c r="L177" s="161"/>
      <c r="M177" s="76">
        <v>1548</v>
      </c>
      <c r="N177" s="76">
        <f t="shared" si="14"/>
        <v>3096</v>
      </c>
      <c r="O177" s="157"/>
    </row>
    <row r="178" spans="1:15" s="78" customFormat="1" x14ac:dyDescent="0.25">
      <c r="A178" s="161"/>
      <c r="B178" s="82">
        <v>5</v>
      </c>
      <c r="C178" s="82"/>
      <c r="D178" s="82"/>
      <c r="E178" s="82"/>
      <c r="F178" s="157"/>
      <c r="G178" s="157"/>
      <c r="H178" s="82" t="s">
        <v>94</v>
      </c>
      <c r="I178" s="74" t="s">
        <v>109</v>
      </c>
      <c r="J178" s="76" t="s">
        <v>91</v>
      </c>
      <c r="K178" s="82">
        <v>4</v>
      </c>
      <c r="L178" s="161"/>
      <c r="M178" s="76">
        <v>1620</v>
      </c>
      <c r="N178" s="76">
        <f t="shared" si="14"/>
        <v>6480</v>
      </c>
      <c r="O178" s="157"/>
    </row>
    <row r="179" spans="1:15" s="78" customFormat="1" x14ac:dyDescent="0.25">
      <c r="A179" s="161"/>
      <c r="B179" s="82">
        <v>6</v>
      </c>
      <c r="C179" s="82"/>
      <c r="D179" s="82"/>
      <c r="E179" s="82"/>
      <c r="F179" s="157"/>
      <c r="G179" s="157"/>
      <c r="H179" s="82" t="s">
        <v>95</v>
      </c>
      <c r="I179" s="74" t="s">
        <v>109</v>
      </c>
      <c r="J179" s="76" t="s">
        <v>91</v>
      </c>
      <c r="K179" s="82">
        <v>2</v>
      </c>
      <c r="L179" s="161"/>
      <c r="M179" s="76">
        <v>1692</v>
      </c>
      <c r="N179" s="76">
        <f t="shared" si="14"/>
        <v>3384</v>
      </c>
      <c r="O179" s="157"/>
    </row>
    <row r="180" spans="1:15" s="78" customFormat="1" x14ac:dyDescent="0.25">
      <c r="A180" s="161"/>
      <c r="B180" s="82">
        <v>7</v>
      </c>
      <c r="C180" s="82"/>
      <c r="D180" s="82"/>
      <c r="E180" s="82"/>
      <c r="F180" s="157"/>
      <c r="G180" s="157"/>
      <c r="H180" s="82" t="s">
        <v>96</v>
      </c>
      <c r="I180" s="74" t="s">
        <v>109</v>
      </c>
      <c r="J180" s="76" t="s">
        <v>91</v>
      </c>
      <c r="K180" s="82">
        <v>2</v>
      </c>
      <c r="L180" s="161"/>
      <c r="M180" s="76">
        <v>1776</v>
      </c>
      <c r="N180" s="76">
        <f t="shared" si="14"/>
        <v>3552</v>
      </c>
      <c r="O180" s="157"/>
    </row>
    <row r="181" spans="1:15" s="78" customFormat="1" x14ac:dyDescent="0.25">
      <c r="A181" s="161"/>
      <c r="B181" s="82">
        <v>8</v>
      </c>
      <c r="C181" s="82"/>
      <c r="D181" s="82"/>
      <c r="E181" s="82"/>
      <c r="F181" s="157"/>
      <c r="G181" s="157"/>
      <c r="H181" s="82" t="s">
        <v>97</v>
      </c>
      <c r="I181" s="74" t="s">
        <v>109</v>
      </c>
      <c r="J181" s="76" t="s">
        <v>91</v>
      </c>
      <c r="K181" s="82">
        <v>3</v>
      </c>
      <c r="L181" s="161"/>
      <c r="M181" s="76">
        <v>1860</v>
      </c>
      <c r="N181" s="76">
        <f t="shared" si="14"/>
        <v>5580</v>
      </c>
      <c r="O181" s="157"/>
    </row>
    <row r="182" spans="1:15" s="78" customFormat="1" x14ac:dyDescent="0.25">
      <c r="A182" s="162"/>
      <c r="B182" s="82">
        <v>9</v>
      </c>
      <c r="C182" s="82"/>
      <c r="D182" s="82"/>
      <c r="E182" s="82"/>
      <c r="F182" s="159"/>
      <c r="G182" s="159"/>
      <c r="H182" s="82" t="s">
        <v>98</v>
      </c>
      <c r="I182" s="74" t="s">
        <v>109</v>
      </c>
      <c r="J182" s="76" t="s">
        <v>91</v>
      </c>
      <c r="K182" s="82">
        <v>1</v>
      </c>
      <c r="L182" s="162"/>
      <c r="M182" s="76">
        <v>1932</v>
      </c>
      <c r="N182" s="76">
        <f t="shared" si="14"/>
        <v>1932</v>
      </c>
      <c r="O182" s="159"/>
    </row>
    <row r="183" spans="1:15" s="78" customFormat="1" x14ac:dyDescent="0.25">
      <c r="A183" s="160">
        <v>66</v>
      </c>
      <c r="B183" s="82">
        <v>1</v>
      </c>
      <c r="C183" s="82"/>
      <c r="D183" s="82"/>
      <c r="E183" s="82"/>
      <c r="F183" s="155" t="s">
        <v>28</v>
      </c>
      <c r="G183" s="155" t="s">
        <v>36</v>
      </c>
      <c r="H183" s="82" t="s">
        <v>101</v>
      </c>
      <c r="I183" s="74" t="s">
        <v>109</v>
      </c>
      <c r="J183" s="76" t="s">
        <v>91</v>
      </c>
      <c r="K183" s="82">
        <v>4</v>
      </c>
      <c r="L183" s="160">
        <f>SUM(K183:K189)</f>
        <v>25</v>
      </c>
      <c r="M183" s="76">
        <v>924</v>
      </c>
      <c r="N183" s="76">
        <f t="shared" si="14"/>
        <v>3696</v>
      </c>
      <c r="O183" s="155">
        <f>SUM(N183:N189)</f>
        <v>25884</v>
      </c>
    </row>
    <row r="184" spans="1:15" s="78" customFormat="1" x14ac:dyDescent="0.25">
      <c r="A184" s="161"/>
      <c r="B184" s="82">
        <v>2</v>
      </c>
      <c r="C184" s="82"/>
      <c r="D184" s="82"/>
      <c r="E184" s="82"/>
      <c r="F184" s="157"/>
      <c r="G184" s="157"/>
      <c r="H184" s="82" t="s">
        <v>90</v>
      </c>
      <c r="I184" s="74" t="s">
        <v>109</v>
      </c>
      <c r="J184" s="76" t="s">
        <v>91</v>
      </c>
      <c r="K184" s="82">
        <v>3</v>
      </c>
      <c r="L184" s="161"/>
      <c r="M184" s="76">
        <v>948</v>
      </c>
      <c r="N184" s="76">
        <f t="shared" si="14"/>
        <v>2844</v>
      </c>
      <c r="O184" s="161"/>
    </row>
    <row r="185" spans="1:15" s="78" customFormat="1" x14ac:dyDescent="0.25">
      <c r="A185" s="161"/>
      <c r="B185" s="82">
        <v>3</v>
      </c>
      <c r="C185" s="82"/>
      <c r="D185" s="82"/>
      <c r="E185" s="82"/>
      <c r="F185" s="157"/>
      <c r="G185" s="157"/>
      <c r="H185" s="82" t="s">
        <v>92</v>
      </c>
      <c r="I185" s="74" t="s">
        <v>109</v>
      </c>
      <c r="J185" s="76" t="s">
        <v>91</v>
      </c>
      <c r="K185" s="82">
        <v>4</v>
      </c>
      <c r="L185" s="161"/>
      <c r="M185" s="76">
        <v>1008</v>
      </c>
      <c r="N185" s="76">
        <f t="shared" si="14"/>
        <v>4032</v>
      </c>
      <c r="O185" s="161"/>
    </row>
    <row r="186" spans="1:15" s="78" customFormat="1" x14ac:dyDescent="0.25">
      <c r="A186" s="161"/>
      <c r="B186" s="82">
        <v>4</v>
      </c>
      <c r="C186" s="82"/>
      <c r="D186" s="82"/>
      <c r="E186" s="82"/>
      <c r="F186" s="157"/>
      <c r="G186" s="157"/>
      <c r="H186" s="82" t="s">
        <v>93</v>
      </c>
      <c r="I186" s="74" t="s">
        <v>109</v>
      </c>
      <c r="J186" s="76" t="s">
        <v>91</v>
      </c>
      <c r="K186" s="82">
        <v>4</v>
      </c>
      <c r="L186" s="161"/>
      <c r="M186" s="76">
        <v>1032</v>
      </c>
      <c r="N186" s="76">
        <f t="shared" si="14"/>
        <v>4128</v>
      </c>
      <c r="O186" s="161"/>
    </row>
    <row r="187" spans="1:15" s="78" customFormat="1" x14ac:dyDescent="0.25">
      <c r="A187" s="161"/>
      <c r="B187" s="82">
        <v>5</v>
      </c>
      <c r="C187" s="82"/>
      <c r="D187" s="82"/>
      <c r="E187" s="82"/>
      <c r="F187" s="157"/>
      <c r="G187" s="157"/>
      <c r="H187" s="82" t="s">
        <v>94</v>
      </c>
      <c r="I187" s="74" t="s">
        <v>109</v>
      </c>
      <c r="J187" s="76" t="s">
        <v>91</v>
      </c>
      <c r="K187" s="82">
        <v>4</v>
      </c>
      <c r="L187" s="161"/>
      <c r="M187" s="76">
        <v>1080</v>
      </c>
      <c r="N187" s="76">
        <f t="shared" si="14"/>
        <v>4320</v>
      </c>
      <c r="O187" s="161"/>
    </row>
    <row r="188" spans="1:15" s="78" customFormat="1" x14ac:dyDescent="0.25">
      <c r="A188" s="161"/>
      <c r="B188" s="82">
        <v>6</v>
      </c>
      <c r="C188" s="82"/>
      <c r="D188" s="82"/>
      <c r="E188" s="82"/>
      <c r="F188" s="157"/>
      <c r="G188" s="157"/>
      <c r="H188" s="82" t="s">
        <v>95</v>
      </c>
      <c r="I188" s="74" t="s">
        <v>109</v>
      </c>
      <c r="J188" s="76" t="s">
        <v>91</v>
      </c>
      <c r="K188" s="82">
        <v>4</v>
      </c>
      <c r="L188" s="161"/>
      <c r="M188" s="76">
        <v>1128</v>
      </c>
      <c r="N188" s="76">
        <f t="shared" si="14"/>
        <v>4512</v>
      </c>
      <c r="O188" s="161"/>
    </row>
    <row r="189" spans="1:15" s="78" customFormat="1" x14ac:dyDescent="0.25">
      <c r="A189" s="162"/>
      <c r="B189" s="82">
        <v>7</v>
      </c>
      <c r="C189" s="82"/>
      <c r="D189" s="82"/>
      <c r="E189" s="82"/>
      <c r="F189" s="159"/>
      <c r="G189" s="159"/>
      <c r="H189" s="82" t="s">
        <v>96</v>
      </c>
      <c r="I189" s="74" t="s">
        <v>109</v>
      </c>
      <c r="J189" s="76" t="s">
        <v>91</v>
      </c>
      <c r="K189" s="82">
        <v>2</v>
      </c>
      <c r="L189" s="162"/>
      <c r="M189" s="76">
        <v>1176</v>
      </c>
      <c r="N189" s="76">
        <f t="shared" si="14"/>
        <v>2352</v>
      </c>
      <c r="O189" s="162"/>
    </row>
    <row r="190" spans="1:15" s="78" customFormat="1" x14ac:dyDescent="0.25">
      <c r="A190" s="160">
        <v>67</v>
      </c>
      <c r="B190" s="82">
        <v>1</v>
      </c>
      <c r="C190" s="82"/>
      <c r="D190" s="82"/>
      <c r="E190" s="82"/>
      <c r="F190" s="155" t="s">
        <v>28</v>
      </c>
      <c r="G190" s="155" t="s">
        <v>36</v>
      </c>
      <c r="H190" s="82" t="s">
        <v>101</v>
      </c>
      <c r="I190" s="74" t="s">
        <v>109</v>
      </c>
      <c r="J190" s="76" t="s">
        <v>91</v>
      </c>
      <c r="K190" s="82">
        <v>4</v>
      </c>
      <c r="L190" s="160">
        <f>SUM(K190:K196)</f>
        <v>25</v>
      </c>
      <c r="M190" s="76">
        <v>924</v>
      </c>
      <c r="N190" s="76">
        <f t="shared" ref="N190:N227" si="15">M190*K190</f>
        <v>3696</v>
      </c>
      <c r="O190" s="155">
        <f>SUM(N190:N196)</f>
        <v>25752</v>
      </c>
    </row>
    <row r="191" spans="1:15" s="78" customFormat="1" x14ac:dyDescent="0.25">
      <c r="A191" s="161"/>
      <c r="B191" s="82">
        <v>2</v>
      </c>
      <c r="C191" s="82"/>
      <c r="D191" s="82"/>
      <c r="E191" s="82"/>
      <c r="F191" s="157"/>
      <c r="G191" s="157"/>
      <c r="H191" s="82" t="s">
        <v>90</v>
      </c>
      <c r="I191" s="74" t="s">
        <v>109</v>
      </c>
      <c r="J191" s="76" t="s">
        <v>91</v>
      </c>
      <c r="K191" s="82">
        <v>4</v>
      </c>
      <c r="L191" s="161"/>
      <c r="M191" s="76">
        <v>948</v>
      </c>
      <c r="N191" s="76">
        <f t="shared" si="15"/>
        <v>3792</v>
      </c>
      <c r="O191" s="161"/>
    </row>
    <row r="192" spans="1:15" s="78" customFormat="1" x14ac:dyDescent="0.25">
      <c r="A192" s="161"/>
      <c r="B192" s="82">
        <v>3</v>
      </c>
      <c r="C192" s="82"/>
      <c r="D192" s="82"/>
      <c r="E192" s="82"/>
      <c r="F192" s="157"/>
      <c r="G192" s="157"/>
      <c r="H192" s="82" t="s">
        <v>92</v>
      </c>
      <c r="I192" s="74" t="s">
        <v>109</v>
      </c>
      <c r="J192" s="76" t="s">
        <v>91</v>
      </c>
      <c r="K192" s="82">
        <v>4</v>
      </c>
      <c r="L192" s="161"/>
      <c r="M192" s="76">
        <v>1008</v>
      </c>
      <c r="N192" s="76">
        <f t="shared" si="15"/>
        <v>4032</v>
      </c>
      <c r="O192" s="161"/>
    </row>
    <row r="193" spans="1:15" s="78" customFormat="1" x14ac:dyDescent="0.25">
      <c r="A193" s="161"/>
      <c r="B193" s="82">
        <v>4</v>
      </c>
      <c r="C193" s="82"/>
      <c r="D193" s="82"/>
      <c r="E193" s="82"/>
      <c r="F193" s="157"/>
      <c r="G193" s="157"/>
      <c r="H193" s="82" t="s">
        <v>93</v>
      </c>
      <c r="I193" s="74" t="s">
        <v>109</v>
      </c>
      <c r="J193" s="76" t="s">
        <v>91</v>
      </c>
      <c r="K193" s="82">
        <v>4</v>
      </c>
      <c r="L193" s="161"/>
      <c r="M193" s="76">
        <v>1032</v>
      </c>
      <c r="N193" s="76">
        <f t="shared" si="15"/>
        <v>4128</v>
      </c>
      <c r="O193" s="161"/>
    </row>
    <row r="194" spans="1:15" s="78" customFormat="1" x14ac:dyDescent="0.25">
      <c r="A194" s="161"/>
      <c r="B194" s="82">
        <v>5</v>
      </c>
      <c r="C194" s="82"/>
      <c r="D194" s="82"/>
      <c r="E194" s="82"/>
      <c r="F194" s="157"/>
      <c r="G194" s="157"/>
      <c r="H194" s="82" t="s">
        <v>94</v>
      </c>
      <c r="I194" s="74" t="s">
        <v>109</v>
      </c>
      <c r="J194" s="76" t="s">
        <v>91</v>
      </c>
      <c r="K194" s="82">
        <v>3</v>
      </c>
      <c r="L194" s="161"/>
      <c r="M194" s="76">
        <v>1080</v>
      </c>
      <c r="N194" s="76">
        <f t="shared" si="15"/>
        <v>3240</v>
      </c>
      <c r="O194" s="161"/>
    </row>
    <row r="195" spans="1:15" s="78" customFormat="1" x14ac:dyDescent="0.25">
      <c r="A195" s="161"/>
      <c r="B195" s="82">
        <v>6</v>
      </c>
      <c r="C195" s="82"/>
      <c r="D195" s="82"/>
      <c r="E195" s="82"/>
      <c r="F195" s="157"/>
      <c r="G195" s="157"/>
      <c r="H195" s="82" t="s">
        <v>95</v>
      </c>
      <c r="I195" s="74" t="s">
        <v>109</v>
      </c>
      <c r="J195" s="76" t="s">
        <v>91</v>
      </c>
      <c r="K195" s="82">
        <v>4</v>
      </c>
      <c r="L195" s="161"/>
      <c r="M195" s="76">
        <v>1128</v>
      </c>
      <c r="N195" s="76">
        <f t="shared" si="15"/>
        <v>4512</v>
      </c>
      <c r="O195" s="161"/>
    </row>
    <row r="196" spans="1:15" s="78" customFormat="1" x14ac:dyDescent="0.25">
      <c r="A196" s="162"/>
      <c r="B196" s="82">
        <v>7</v>
      </c>
      <c r="C196" s="82"/>
      <c r="D196" s="82"/>
      <c r="E196" s="82"/>
      <c r="F196" s="159"/>
      <c r="G196" s="159"/>
      <c r="H196" s="82" t="s">
        <v>96</v>
      </c>
      <c r="I196" s="74" t="s">
        <v>109</v>
      </c>
      <c r="J196" s="76" t="s">
        <v>91</v>
      </c>
      <c r="K196" s="82">
        <v>2</v>
      </c>
      <c r="L196" s="162"/>
      <c r="M196" s="76">
        <v>1176</v>
      </c>
      <c r="N196" s="76">
        <f t="shared" si="15"/>
        <v>2352</v>
      </c>
      <c r="O196" s="162"/>
    </row>
    <row r="197" spans="1:15" s="78" customFormat="1" ht="15.75" x14ac:dyDescent="0.25">
      <c r="A197" s="124">
        <v>68</v>
      </c>
      <c r="B197" s="72">
        <v>1</v>
      </c>
      <c r="C197" s="72"/>
      <c r="D197" s="72"/>
      <c r="E197" s="72"/>
      <c r="F197" s="122" t="s">
        <v>30</v>
      </c>
      <c r="G197" s="122" t="s">
        <v>89</v>
      </c>
      <c r="H197" s="82" t="s">
        <v>103</v>
      </c>
      <c r="I197" s="74" t="s">
        <v>109</v>
      </c>
      <c r="J197" s="76" t="s">
        <v>91</v>
      </c>
      <c r="K197" s="82">
        <v>10</v>
      </c>
      <c r="L197" s="160">
        <v>20</v>
      </c>
      <c r="M197" s="71">
        <v>1836</v>
      </c>
      <c r="N197" s="73">
        <f t="shared" si="15"/>
        <v>18360</v>
      </c>
      <c r="O197" s="122">
        <f>N197+N198</f>
        <v>37200</v>
      </c>
    </row>
    <row r="198" spans="1:15" s="78" customFormat="1" ht="15.75" x14ac:dyDescent="0.25">
      <c r="A198" s="123"/>
      <c r="B198" s="72">
        <v>2</v>
      </c>
      <c r="C198" s="72"/>
      <c r="D198" s="72"/>
      <c r="E198" s="72"/>
      <c r="F198" s="127"/>
      <c r="G198" s="127"/>
      <c r="H198" s="82" t="s">
        <v>104</v>
      </c>
      <c r="I198" s="74" t="s">
        <v>109</v>
      </c>
      <c r="J198" s="76" t="s">
        <v>91</v>
      </c>
      <c r="K198" s="82">
        <v>10</v>
      </c>
      <c r="L198" s="162"/>
      <c r="M198" s="71">
        <v>1884</v>
      </c>
      <c r="N198" s="73">
        <f t="shared" si="15"/>
        <v>18840</v>
      </c>
      <c r="O198" s="123"/>
    </row>
    <row r="199" spans="1:15" s="78" customFormat="1" ht="15.75" x14ac:dyDescent="0.25">
      <c r="A199" s="124">
        <v>69</v>
      </c>
      <c r="B199" s="72">
        <v>1</v>
      </c>
      <c r="C199" s="72"/>
      <c r="D199" s="72"/>
      <c r="E199" s="72"/>
      <c r="F199" s="122" t="s">
        <v>30</v>
      </c>
      <c r="G199" s="122" t="s">
        <v>89</v>
      </c>
      <c r="H199" s="72" t="s">
        <v>103</v>
      </c>
      <c r="I199" s="74" t="s">
        <v>109</v>
      </c>
      <c r="J199" s="73" t="s">
        <v>91</v>
      </c>
      <c r="K199" s="72">
        <v>25</v>
      </c>
      <c r="L199" s="160">
        <v>30</v>
      </c>
      <c r="M199" s="71">
        <v>1836</v>
      </c>
      <c r="N199" s="73">
        <f t="shared" si="15"/>
        <v>45900</v>
      </c>
      <c r="O199" s="122">
        <f>N199+N200</f>
        <v>55560</v>
      </c>
    </row>
    <row r="200" spans="1:15" s="78" customFormat="1" ht="15.75" x14ac:dyDescent="0.25">
      <c r="A200" s="123"/>
      <c r="B200" s="72">
        <v>2</v>
      </c>
      <c r="C200" s="72"/>
      <c r="D200" s="72"/>
      <c r="E200" s="72"/>
      <c r="F200" s="127"/>
      <c r="G200" s="127"/>
      <c r="H200" s="72" t="s">
        <v>98</v>
      </c>
      <c r="I200" s="74" t="s">
        <v>109</v>
      </c>
      <c r="J200" s="73" t="s">
        <v>91</v>
      </c>
      <c r="K200" s="72">
        <v>5</v>
      </c>
      <c r="L200" s="162"/>
      <c r="M200" s="71">
        <v>1932</v>
      </c>
      <c r="N200" s="73">
        <f t="shared" si="15"/>
        <v>9660</v>
      </c>
      <c r="O200" s="123"/>
    </row>
    <row r="201" spans="1:15" s="78" customFormat="1" x14ac:dyDescent="0.25">
      <c r="A201" s="124">
        <v>70</v>
      </c>
      <c r="B201" s="72">
        <v>1</v>
      </c>
      <c r="C201" s="72"/>
      <c r="D201" s="72"/>
      <c r="E201" s="72"/>
      <c r="F201" s="122" t="s">
        <v>30</v>
      </c>
      <c r="G201" s="155" t="s">
        <v>99</v>
      </c>
      <c r="H201" s="82" t="s">
        <v>105</v>
      </c>
      <c r="I201" s="74" t="s">
        <v>109</v>
      </c>
      <c r="J201" s="76" t="s">
        <v>91</v>
      </c>
      <c r="K201" s="82">
        <v>5</v>
      </c>
      <c r="L201" s="160">
        <v>20</v>
      </c>
      <c r="M201" s="82">
        <v>1726</v>
      </c>
      <c r="N201" s="76">
        <f t="shared" si="15"/>
        <v>8630</v>
      </c>
      <c r="O201" s="155">
        <f>SUM(N201:N204)</f>
        <v>35510</v>
      </c>
    </row>
    <row r="202" spans="1:15" s="78" customFormat="1" x14ac:dyDescent="0.25">
      <c r="A202" s="125"/>
      <c r="B202" s="72">
        <v>2</v>
      </c>
      <c r="C202" s="72"/>
      <c r="D202" s="72"/>
      <c r="E202" s="72"/>
      <c r="F202" s="126"/>
      <c r="G202" s="157"/>
      <c r="H202" s="82" t="s">
        <v>103</v>
      </c>
      <c r="I202" s="74" t="s">
        <v>109</v>
      </c>
      <c r="J202" s="76" t="s">
        <v>91</v>
      </c>
      <c r="K202" s="82">
        <v>5</v>
      </c>
      <c r="L202" s="161"/>
      <c r="M202" s="82">
        <v>1764</v>
      </c>
      <c r="N202" s="76">
        <f t="shared" si="15"/>
        <v>8820</v>
      </c>
      <c r="O202" s="161"/>
    </row>
    <row r="203" spans="1:15" s="78" customFormat="1" x14ac:dyDescent="0.25">
      <c r="A203" s="125"/>
      <c r="B203" s="72">
        <v>3</v>
      </c>
      <c r="C203" s="72"/>
      <c r="D203" s="72"/>
      <c r="E203" s="72"/>
      <c r="F203" s="126"/>
      <c r="G203" s="157"/>
      <c r="H203" s="82" t="s">
        <v>104</v>
      </c>
      <c r="I203" s="74" t="s">
        <v>109</v>
      </c>
      <c r="J203" s="76" t="s">
        <v>91</v>
      </c>
      <c r="K203" s="82">
        <v>5</v>
      </c>
      <c r="L203" s="161"/>
      <c r="M203" s="82">
        <v>1788</v>
      </c>
      <c r="N203" s="76">
        <f t="shared" si="15"/>
        <v>8940</v>
      </c>
      <c r="O203" s="161"/>
    </row>
    <row r="204" spans="1:15" s="78" customFormat="1" x14ac:dyDescent="0.25">
      <c r="A204" s="123"/>
      <c r="B204" s="72">
        <v>4</v>
      </c>
      <c r="C204" s="72"/>
      <c r="D204" s="72"/>
      <c r="E204" s="72"/>
      <c r="F204" s="127"/>
      <c r="G204" s="159"/>
      <c r="H204" s="82" t="s">
        <v>98</v>
      </c>
      <c r="I204" s="74" t="s">
        <v>109</v>
      </c>
      <c r="J204" s="76" t="s">
        <v>91</v>
      </c>
      <c r="K204" s="82">
        <v>5</v>
      </c>
      <c r="L204" s="162"/>
      <c r="M204" s="82">
        <v>1824</v>
      </c>
      <c r="N204" s="76">
        <f t="shared" si="15"/>
        <v>9120</v>
      </c>
      <c r="O204" s="162"/>
    </row>
    <row r="205" spans="1:15" s="78" customFormat="1" x14ac:dyDescent="0.25">
      <c r="A205" s="124">
        <v>71</v>
      </c>
      <c r="B205" s="72">
        <v>1</v>
      </c>
      <c r="C205" s="72"/>
      <c r="D205" s="72"/>
      <c r="E205" s="72"/>
      <c r="F205" s="122" t="s">
        <v>30</v>
      </c>
      <c r="G205" s="122" t="s">
        <v>99</v>
      </c>
      <c r="H205" s="72" t="s">
        <v>105</v>
      </c>
      <c r="I205" s="74" t="s">
        <v>109</v>
      </c>
      <c r="J205" s="73" t="s">
        <v>91</v>
      </c>
      <c r="K205" s="72">
        <v>10</v>
      </c>
      <c r="L205" s="124">
        <v>20</v>
      </c>
      <c r="M205" s="72">
        <v>1728</v>
      </c>
      <c r="N205" s="73">
        <f t="shared" si="15"/>
        <v>17280</v>
      </c>
      <c r="O205" s="122">
        <f>SUM(N205:N207)</f>
        <v>35040</v>
      </c>
    </row>
    <row r="206" spans="1:15" s="78" customFormat="1" x14ac:dyDescent="0.25">
      <c r="A206" s="125"/>
      <c r="B206" s="72">
        <v>2</v>
      </c>
      <c r="C206" s="72"/>
      <c r="D206" s="72"/>
      <c r="E206" s="72"/>
      <c r="F206" s="126"/>
      <c r="G206" s="126"/>
      <c r="H206" s="72" t="s">
        <v>103</v>
      </c>
      <c r="I206" s="74" t="s">
        <v>109</v>
      </c>
      <c r="J206" s="73" t="s">
        <v>91</v>
      </c>
      <c r="K206" s="72">
        <v>5</v>
      </c>
      <c r="L206" s="125"/>
      <c r="M206" s="72">
        <v>1764</v>
      </c>
      <c r="N206" s="73">
        <f t="shared" si="15"/>
        <v>8820</v>
      </c>
      <c r="O206" s="125"/>
    </row>
    <row r="207" spans="1:15" s="78" customFormat="1" x14ac:dyDescent="0.25">
      <c r="A207" s="123"/>
      <c r="B207" s="72">
        <v>3</v>
      </c>
      <c r="C207" s="72"/>
      <c r="D207" s="72"/>
      <c r="E207" s="72"/>
      <c r="F207" s="127"/>
      <c r="G207" s="127"/>
      <c r="H207" s="72" t="s">
        <v>104</v>
      </c>
      <c r="I207" s="74" t="s">
        <v>109</v>
      </c>
      <c r="J207" s="73" t="s">
        <v>91</v>
      </c>
      <c r="K207" s="72">
        <v>5</v>
      </c>
      <c r="L207" s="123"/>
      <c r="M207" s="72">
        <v>1788</v>
      </c>
      <c r="N207" s="73">
        <f t="shared" si="15"/>
        <v>8940</v>
      </c>
      <c r="O207" s="123"/>
    </row>
    <row r="208" spans="1:15" s="78" customFormat="1" x14ac:dyDescent="0.25">
      <c r="A208" s="124">
        <v>72</v>
      </c>
      <c r="B208" s="72">
        <v>1</v>
      </c>
      <c r="C208" s="72"/>
      <c r="D208" s="72"/>
      <c r="E208" s="72"/>
      <c r="F208" s="122" t="s">
        <v>30</v>
      </c>
      <c r="G208" s="122" t="s">
        <v>99</v>
      </c>
      <c r="H208" s="72" t="s">
        <v>105</v>
      </c>
      <c r="I208" s="74" t="s">
        <v>109</v>
      </c>
      <c r="J208" s="73" t="s">
        <v>91</v>
      </c>
      <c r="K208" s="72">
        <v>20</v>
      </c>
      <c r="L208" s="124">
        <v>30</v>
      </c>
      <c r="M208" s="72">
        <v>1728</v>
      </c>
      <c r="N208" s="73">
        <f t="shared" si="15"/>
        <v>34560</v>
      </c>
      <c r="O208" s="122">
        <f>N208+N209</f>
        <v>52200</v>
      </c>
    </row>
    <row r="209" spans="1:15" s="78" customFormat="1" x14ac:dyDescent="0.25">
      <c r="A209" s="123"/>
      <c r="B209" s="72">
        <v>2</v>
      </c>
      <c r="C209" s="72"/>
      <c r="D209" s="72"/>
      <c r="E209" s="72"/>
      <c r="F209" s="127"/>
      <c r="G209" s="127"/>
      <c r="H209" s="72" t="s">
        <v>103</v>
      </c>
      <c r="I209" s="74" t="s">
        <v>109</v>
      </c>
      <c r="J209" s="73" t="s">
        <v>91</v>
      </c>
      <c r="K209" s="72">
        <v>10</v>
      </c>
      <c r="L209" s="123"/>
      <c r="M209" s="72">
        <v>1764</v>
      </c>
      <c r="N209" s="73">
        <f t="shared" si="15"/>
        <v>17640</v>
      </c>
      <c r="O209" s="123"/>
    </row>
    <row r="210" spans="1:15" s="78" customFormat="1" x14ac:dyDescent="0.25">
      <c r="A210" s="72">
        <v>73</v>
      </c>
      <c r="B210" s="72">
        <v>1</v>
      </c>
      <c r="C210" s="72"/>
      <c r="D210" s="72"/>
      <c r="E210" s="72"/>
      <c r="F210" s="73" t="s">
        <v>30</v>
      </c>
      <c r="G210" s="73" t="s">
        <v>99</v>
      </c>
      <c r="H210" s="72" t="s">
        <v>105</v>
      </c>
      <c r="I210" s="74" t="s">
        <v>109</v>
      </c>
      <c r="J210" s="73" t="s">
        <v>91</v>
      </c>
      <c r="K210" s="72">
        <v>20</v>
      </c>
      <c r="L210" s="72">
        <f>K210</f>
        <v>20</v>
      </c>
      <c r="M210" s="72">
        <v>1728</v>
      </c>
      <c r="N210" s="73">
        <f t="shared" si="15"/>
        <v>34560</v>
      </c>
      <c r="O210" s="73">
        <f>N210</f>
        <v>34560</v>
      </c>
    </row>
    <row r="211" spans="1:15" s="78" customFormat="1" x14ac:dyDescent="0.25">
      <c r="A211" s="72">
        <v>74</v>
      </c>
      <c r="B211" s="72">
        <v>1</v>
      </c>
      <c r="C211" s="72"/>
      <c r="D211" s="72"/>
      <c r="E211" s="72"/>
      <c r="F211" s="73" t="s">
        <v>30</v>
      </c>
      <c r="G211" s="73" t="s">
        <v>99</v>
      </c>
      <c r="H211" s="72" t="s">
        <v>103</v>
      </c>
      <c r="I211" s="74" t="s">
        <v>109</v>
      </c>
      <c r="J211" s="73" t="s">
        <v>91</v>
      </c>
      <c r="K211" s="72">
        <v>20</v>
      </c>
      <c r="L211" s="72">
        <f>K211</f>
        <v>20</v>
      </c>
      <c r="M211" s="72">
        <v>1764</v>
      </c>
      <c r="N211" s="73">
        <f t="shared" si="15"/>
        <v>35280</v>
      </c>
      <c r="O211" s="73">
        <f>N211</f>
        <v>35280</v>
      </c>
    </row>
    <row r="212" spans="1:15" s="78" customFormat="1" x14ac:dyDescent="0.25">
      <c r="A212" s="124">
        <v>75</v>
      </c>
      <c r="B212" s="72">
        <v>1</v>
      </c>
      <c r="C212" s="72"/>
      <c r="D212" s="72"/>
      <c r="E212" s="72"/>
      <c r="F212" s="122" t="s">
        <v>30</v>
      </c>
      <c r="G212" s="122" t="s">
        <v>100</v>
      </c>
      <c r="H212" s="72" t="s">
        <v>106</v>
      </c>
      <c r="I212" s="74" t="s">
        <v>110</v>
      </c>
      <c r="J212" s="73" t="s">
        <v>91</v>
      </c>
      <c r="K212" s="72">
        <v>5</v>
      </c>
      <c r="L212" s="124">
        <v>40</v>
      </c>
      <c r="M212" s="72">
        <v>1608</v>
      </c>
      <c r="N212" s="73">
        <f t="shared" si="15"/>
        <v>8040</v>
      </c>
      <c r="O212" s="122">
        <f>SUM(N212:N216)</f>
        <v>67380</v>
      </c>
    </row>
    <row r="213" spans="1:15" s="78" customFormat="1" x14ac:dyDescent="0.25">
      <c r="A213" s="125"/>
      <c r="B213" s="72">
        <v>2</v>
      </c>
      <c r="C213" s="72"/>
      <c r="D213" s="72"/>
      <c r="E213" s="72"/>
      <c r="F213" s="126"/>
      <c r="G213" s="126"/>
      <c r="H213" s="72" t="s">
        <v>107</v>
      </c>
      <c r="I213" s="74" t="s">
        <v>110</v>
      </c>
      <c r="J213" s="73" t="s">
        <v>91</v>
      </c>
      <c r="K213" s="72">
        <v>5</v>
      </c>
      <c r="L213" s="125"/>
      <c r="M213" s="72">
        <v>1644</v>
      </c>
      <c r="N213" s="73">
        <f t="shared" si="15"/>
        <v>8220</v>
      </c>
      <c r="O213" s="125"/>
    </row>
    <row r="214" spans="1:15" s="78" customFormat="1" x14ac:dyDescent="0.25">
      <c r="A214" s="125"/>
      <c r="B214" s="72">
        <v>3</v>
      </c>
      <c r="C214" s="72"/>
      <c r="D214" s="72"/>
      <c r="E214" s="72"/>
      <c r="F214" s="126"/>
      <c r="G214" s="126"/>
      <c r="H214" s="72" t="s">
        <v>105</v>
      </c>
      <c r="I214" s="74" t="s">
        <v>110</v>
      </c>
      <c r="J214" s="73" t="s">
        <v>91</v>
      </c>
      <c r="K214" s="72">
        <v>10</v>
      </c>
      <c r="L214" s="125"/>
      <c r="M214" s="72">
        <v>1680</v>
      </c>
      <c r="N214" s="73">
        <f t="shared" si="15"/>
        <v>16800</v>
      </c>
      <c r="O214" s="125"/>
    </row>
    <row r="215" spans="1:15" s="78" customFormat="1" x14ac:dyDescent="0.25">
      <c r="A215" s="125"/>
      <c r="B215" s="72">
        <v>4</v>
      </c>
      <c r="C215" s="72"/>
      <c r="D215" s="72"/>
      <c r="E215" s="72"/>
      <c r="F215" s="126"/>
      <c r="G215" s="126"/>
      <c r="H215" s="72" t="s">
        <v>103</v>
      </c>
      <c r="I215" s="74" t="s">
        <v>110</v>
      </c>
      <c r="J215" s="73" t="s">
        <v>91</v>
      </c>
      <c r="K215" s="72">
        <v>10</v>
      </c>
      <c r="L215" s="125"/>
      <c r="M215" s="72">
        <v>1704</v>
      </c>
      <c r="N215" s="73">
        <f t="shared" si="15"/>
        <v>17040</v>
      </c>
      <c r="O215" s="125"/>
    </row>
    <row r="216" spans="1:15" s="78" customFormat="1" x14ac:dyDescent="0.25">
      <c r="A216" s="123"/>
      <c r="B216" s="72">
        <v>5</v>
      </c>
      <c r="C216" s="72"/>
      <c r="D216" s="72"/>
      <c r="E216" s="72"/>
      <c r="F216" s="127"/>
      <c r="G216" s="127"/>
      <c r="H216" s="72" t="s">
        <v>104</v>
      </c>
      <c r="I216" s="74" t="s">
        <v>110</v>
      </c>
      <c r="J216" s="73" t="s">
        <v>91</v>
      </c>
      <c r="K216" s="72">
        <v>10</v>
      </c>
      <c r="L216" s="123"/>
      <c r="M216" s="72">
        <v>1728</v>
      </c>
      <c r="N216" s="73">
        <f t="shared" si="15"/>
        <v>17280</v>
      </c>
      <c r="O216" s="123"/>
    </row>
    <row r="217" spans="1:15" s="78" customFormat="1" x14ac:dyDescent="0.25">
      <c r="A217" s="124">
        <v>76</v>
      </c>
      <c r="B217" s="72">
        <v>1</v>
      </c>
      <c r="C217" s="72"/>
      <c r="D217" s="72"/>
      <c r="E217" s="72"/>
      <c r="F217" s="122" t="s">
        <v>30</v>
      </c>
      <c r="G217" s="122" t="s">
        <v>100</v>
      </c>
      <c r="H217" s="82" t="s">
        <v>106</v>
      </c>
      <c r="I217" s="74" t="s">
        <v>110</v>
      </c>
      <c r="J217" s="76" t="s">
        <v>91</v>
      </c>
      <c r="K217" s="82">
        <v>5</v>
      </c>
      <c r="L217" s="160">
        <v>50</v>
      </c>
      <c r="M217" s="82">
        <v>1608</v>
      </c>
      <c r="N217" s="73">
        <f t="shared" si="15"/>
        <v>8040</v>
      </c>
      <c r="O217" s="122">
        <f>SUM(N217:N222)</f>
        <v>84900</v>
      </c>
    </row>
    <row r="218" spans="1:15" s="78" customFormat="1" x14ac:dyDescent="0.25">
      <c r="A218" s="125"/>
      <c r="B218" s="72">
        <v>2</v>
      </c>
      <c r="C218" s="72"/>
      <c r="D218" s="72"/>
      <c r="E218" s="72"/>
      <c r="F218" s="126"/>
      <c r="G218" s="126"/>
      <c r="H218" s="82" t="s">
        <v>107</v>
      </c>
      <c r="I218" s="74" t="s">
        <v>110</v>
      </c>
      <c r="J218" s="76" t="s">
        <v>91</v>
      </c>
      <c r="K218" s="82">
        <v>5</v>
      </c>
      <c r="L218" s="161"/>
      <c r="M218" s="82">
        <v>1644</v>
      </c>
      <c r="N218" s="73">
        <f t="shared" si="15"/>
        <v>8220</v>
      </c>
      <c r="O218" s="125"/>
    </row>
    <row r="219" spans="1:15" s="78" customFormat="1" x14ac:dyDescent="0.25">
      <c r="A219" s="125"/>
      <c r="B219" s="72">
        <v>3</v>
      </c>
      <c r="C219" s="72"/>
      <c r="D219" s="72"/>
      <c r="E219" s="72"/>
      <c r="F219" s="126"/>
      <c r="G219" s="126"/>
      <c r="H219" s="82" t="s">
        <v>105</v>
      </c>
      <c r="I219" s="74" t="s">
        <v>110</v>
      </c>
      <c r="J219" s="76" t="s">
        <v>91</v>
      </c>
      <c r="K219" s="82">
        <v>10</v>
      </c>
      <c r="L219" s="161"/>
      <c r="M219" s="82">
        <v>1680</v>
      </c>
      <c r="N219" s="73">
        <f t="shared" si="15"/>
        <v>16800</v>
      </c>
      <c r="O219" s="125"/>
    </row>
    <row r="220" spans="1:15" s="78" customFormat="1" x14ac:dyDescent="0.25">
      <c r="A220" s="125"/>
      <c r="B220" s="72">
        <v>4</v>
      </c>
      <c r="C220" s="72"/>
      <c r="D220" s="72"/>
      <c r="E220" s="72"/>
      <c r="F220" s="126"/>
      <c r="G220" s="126"/>
      <c r="H220" s="82" t="s">
        <v>103</v>
      </c>
      <c r="I220" s="74" t="s">
        <v>110</v>
      </c>
      <c r="J220" s="76" t="s">
        <v>91</v>
      </c>
      <c r="K220" s="82">
        <v>10</v>
      </c>
      <c r="L220" s="161"/>
      <c r="M220" s="82">
        <v>1704</v>
      </c>
      <c r="N220" s="73">
        <f t="shared" si="15"/>
        <v>17040</v>
      </c>
      <c r="O220" s="125"/>
    </row>
    <row r="221" spans="1:15" s="78" customFormat="1" x14ac:dyDescent="0.25">
      <c r="A221" s="125"/>
      <c r="B221" s="72">
        <v>5</v>
      </c>
      <c r="C221" s="72"/>
      <c r="D221" s="72"/>
      <c r="E221" s="72"/>
      <c r="F221" s="126"/>
      <c r="G221" s="126"/>
      <c r="H221" s="82" t="s">
        <v>104</v>
      </c>
      <c r="I221" s="74" t="s">
        <v>110</v>
      </c>
      <c r="J221" s="76" t="s">
        <v>91</v>
      </c>
      <c r="K221" s="82">
        <v>10</v>
      </c>
      <c r="L221" s="161"/>
      <c r="M221" s="82">
        <v>1728</v>
      </c>
      <c r="N221" s="73">
        <f t="shared" si="15"/>
        <v>17280</v>
      </c>
      <c r="O221" s="125"/>
    </row>
    <row r="222" spans="1:15" s="78" customFormat="1" x14ac:dyDescent="0.25">
      <c r="A222" s="123"/>
      <c r="B222" s="72">
        <v>6</v>
      </c>
      <c r="C222" s="72"/>
      <c r="D222" s="72"/>
      <c r="E222" s="72"/>
      <c r="F222" s="127"/>
      <c r="G222" s="127"/>
      <c r="H222" s="82" t="s">
        <v>98</v>
      </c>
      <c r="I222" s="74" t="s">
        <v>110</v>
      </c>
      <c r="J222" s="76" t="s">
        <v>91</v>
      </c>
      <c r="K222" s="82">
        <v>10</v>
      </c>
      <c r="L222" s="162"/>
      <c r="M222" s="82">
        <v>1752</v>
      </c>
      <c r="N222" s="73">
        <f t="shared" si="15"/>
        <v>17520</v>
      </c>
      <c r="O222" s="123"/>
    </row>
    <row r="223" spans="1:15" s="78" customFormat="1" x14ac:dyDescent="0.25">
      <c r="A223" s="124">
        <v>77</v>
      </c>
      <c r="B223" s="72">
        <v>1</v>
      </c>
      <c r="C223" s="72"/>
      <c r="D223" s="72"/>
      <c r="E223" s="72"/>
      <c r="F223" s="122" t="s">
        <v>30</v>
      </c>
      <c r="G223" s="122" t="s">
        <v>100</v>
      </c>
      <c r="H223" s="72" t="s">
        <v>106</v>
      </c>
      <c r="I223" s="74" t="s">
        <v>110</v>
      </c>
      <c r="J223" s="73" t="s">
        <v>91</v>
      </c>
      <c r="K223" s="72">
        <v>5</v>
      </c>
      <c r="L223" s="124">
        <v>30</v>
      </c>
      <c r="M223" s="72">
        <v>1608</v>
      </c>
      <c r="N223" s="73">
        <f t="shared" si="15"/>
        <v>8040</v>
      </c>
      <c r="O223" s="122">
        <f>N223+N224+N225</f>
        <v>50340</v>
      </c>
    </row>
    <row r="224" spans="1:15" s="78" customFormat="1" x14ac:dyDescent="0.25">
      <c r="A224" s="125"/>
      <c r="B224" s="72">
        <v>2</v>
      </c>
      <c r="C224" s="72"/>
      <c r="D224" s="72"/>
      <c r="E224" s="72"/>
      <c r="F224" s="126"/>
      <c r="G224" s="126"/>
      <c r="H224" s="72" t="s">
        <v>107</v>
      </c>
      <c r="I224" s="74" t="s">
        <v>110</v>
      </c>
      <c r="J224" s="73" t="s">
        <v>91</v>
      </c>
      <c r="K224" s="72">
        <v>5</v>
      </c>
      <c r="L224" s="125"/>
      <c r="M224" s="72">
        <v>1644</v>
      </c>
      <c r="N224" s="73">
        <f t="shared" si="15"/>
        <v>8220</v>
      </c>
      <c r="O224" s="125"/>
    </row>
    <row r="225" spans="1:15" s="78" customFormat="1" x14ac:dyDescent="0.25">
      <c r="A225" s="123"/>
      <c r="B225" s="72">
        <v>3</v>
      </c>
      <c r="C225" s="72"/>
      <c r="D225" s="72"/>
      <c r="E225" s="72"/>
      <c r="F225" s="127"/>
      <c r="G225" s="127"/>
      <c r="H225" s="72" t="s">
        <v>103</v>
      </c>
      <c r="I225" s="74" t="s">
        <v>110</v>
      </c>
      <c r="J225" s="73" t="s">
        <v>91</v>
      </c>
      <c r="K225" s="72">
        <v>20</v>
      </c>
      <c r="L225" s="123"/>
      <c r="M225" s="72">
        <v>1704</v>
      </c>
      <c r="N225" s="73">
        <f t="shared" si="15"/>
        <v>34080</v>
      </c>
      <c r="O225" s="123"/>
    </row>
    <row r="226" spans="1:15" s="78" customFormat="1" x14ac:dyDescent="0.25">
      <c r="A226" s="124">
        <v>78</v>
      </c>
      <c r="B226" s="72">
        <v>1</v>
      </c>
      <c r="C226" s="72"/>
      <c r="D226" s="72"/>
      <c r="E226" s="72"/>
      <c r="F226" s="122" t="s">
        <v>30</v>
      </c>
      <c r="G226" s="122" t="s">
        <v>100</v>
      </c>
      <c r="H226" s="72" t="s">
        <v>106</v>
      </c>
      <c r="I226" s="74" t="s">
        <v>110</v>
      </c>
      <c r="J226" s="73" t="s">
        <v>91</v>
      </c>
      <c r="K226" s="72">
        <v>20</v>
      </c>
      <c r="L226" s="124">
        <v>30</v>
      </c>
      <c r="M226" s="72">
        <v>1608</v>
      </c>
      <c r="N226" s="73">
        <f t="shared" si="15"/>
        <v>32160</v>
      </c>
      <c r="O226" s="122">
        <f>N226+N227</f>
        <v>48600</v>
      </c>
    </row>
    <row r="227" spans="1:15" s="78" customFormat="1" x14ac:dyDescent="0.25">
      <c r="A227" s="123"/>
      <c r="B227" s="72">
        <v>2</v>
      </c>
      <c r="C227" s="72"/>
      <c r="D227" s="72"/>
      <c r="E227" s="72"/>
      <c r="F227" s="127"/>
      <c r="G227" s="127"/>
      <c r="H227" s="72" t="s">
        <v>107</v>
      </c>
      <c r="I227" s="74" t="s">
        <v>110</v>
      </c>
      <c r="J227" s="73" t="s">
        <v>91</v>
      </c>
      <c r="K227" s="72">
        <v>10</v>
      </c>
      <c r="L227" s="123"/>
      <c r="M227" s="72">
        <v>1644</v>
      </c>
      <c r="N227" s="73">
        <f t="shared" si="15"/>
        <v>16440</v>
      </c>
      <c r="O227" s="123"/>
    </row>
    <row r="228" spans="1:15" s="78" customFormat="1" x14ac:dyDescent="0.25">
      <c r="A228" s="124">
        <v>79</v>
      </c>
      <c r="B228" s="72">
        <v>1</v>
      </c>
      <c r="C228" s="72"/>
      <c r="D228" s="72"/>
      <c r="E228" s="72"/>
      <c r="F228" s="122" t="s">
        <v>30</v>
      </c>
      <c r="G228" s="122" t="s">
        <v>100</v>
      </c>
      <c r="H228" s="72" t="s">
        <v>106</v>
      </c>
      <c r="I228" s="74" t="s">
        <v>110</v>
      </c>
      <c r="J228" s="73" t="s">
        <v>91</v>
      </c>
      <c r="K228" s="72">
        <v>20</v>
      </c>
      <c r="L228" s="124">
        <v>30</v>
      </c>
      <c r="M228" s="72">
        <v>1608</v>
      </c>
      <c r="N228" s="73">
        <f t="shared" ref="N228:N264" si="16">M228*K228</f>
        <v>32160</v>
      </c>
      <c r="O228" s="122">
        <f>N228+N229</f>
        <v>48600</v>
      </c>
    </row>
    <row r="229" spans="1:15" s="78" customFormat="1" x14ac:dyDescent="0.25">
      <c r="A229" s="123"/>
      <c r="B229" s="72">
        <v>2</v>
      </c>
      <c r="C229" s="72"/>
      <c r="D229" s="72"/>
      <c r="E229" s="72"/>
      <c r="F229" s="127"/>
      <c r="G229" s="127"/>
      <c r="H229" s="72" t="s">
        <v>107</v>
      </c>
      <c r="I229" s="74" t="s">
        <v>110</v>
      </c>
      <c r="J229" s="73" t="s">
        <v>91</v>
      </c>
      <c r="K229" s="72">
        <v>10</v>
      </c>
      <c r="L229" s="123"/>
      <c r="M229" s="72">
        <v>1644</v>
      </c>
      <c r="N229" s="73">
        <f t="shared" si="16"/>
        <v>16440</v>
      </c>
      <c r="O229" s="123"/>
    </row>
    <row r="230" spans="1:15" s="78" customFormat="1" x14ac:dyDescent="0.25">
      <c r="A230" s="72">
        <v>80</v>
      </c>
      <c r="B230" s="72">
        <v>1</v>
      </c>
      <c r="C230" s="72"/>
      <c r="D230" s="72"/>
      <c r="E230" s="72"/>
      <c r="F230" s="73" t="s">
        <v>30</v>
      </c>
      <c r="G230" s="73" t="s">
        <v>100</v>
      </c>
      <c r="H230" s="72" t="s">
        <v>106</v>
      </c>
      <c r="I230" s="74" t="s">
        <v>110</v>
      </c>
      <c r="J230" s="73" t="s">
        <v>91</v>
      </c>
      <c r="K230" s="72">
        <v>20</v>
      </c>
      <c r="L230" s="72">
        <f>K230</f>
        <v>20</v>
      </c>
      <c r="M230" s="72">
        <v>1608</v>
      </c>
      <c r="N230" s="73">
        <f t="shared" si="16"/>
        <v>32160</v>
      </c>
      <c r="O230" s="73">
        <f>N230</f>
        <v>32160</v>
      </c>
    </row>
    <row r="231" spans="1:15" s="78" customFormat="1" x14ac:dyDescent="0.25">
      <c r="A231" s="72">
        <v>81</v>
      </c>
      <c r="B231" s="72">
        <v>1</v>
      </c>
      <c r="C231" s="72"/>
      <c r="D231" s="72"/>
      <c r="E231" s="72"/>
      <c r="F231" s="73" t="s">
        <v>30</v>
      </c>
      <c r="G231" s="73" t="s">
        <v>100</v>
      </c>
      <c r="H231" s="72" t="s">
        <v>106</v>
      </c>
      <c r="I231" s="74" t="s">
        <v>110</v>
      </c>
      <c r="J231" s="73" t="s">
        <v>91</v>
      </c>
      <c r="K231" s="72">
        <v>20</v>
      </c>
      <c r="L231" s="72">
        <f t="shared" ref="L231:L243" si="17">K231</f>
        <v>20</v>
      </c>
      <c r="M231" s="72">
        <v>1608</v>
      </c>
      <c r="N231" s="73">
        <f t="shared" si="16"/>
        <v>32160</v>
      </c>
      <c r="O231" s="73">
        <f t="shared" ref="O231:O250" si="18">N231</f>
        <v>32160</v>
      </c>
    </row>
    <row r="232" spans="1:15" s="78" customFormat="1" x14ac:dyDescent="0.25">
      <c r="A232" s="72">
        <v>82</v>
      </c>
      <c r="B232" s="72">
        <v>1</v>
      </c>
      <c r="C232" s="72"/>
      <c r="D232" s="72"/>
      <c r="E232" s="72"/>
      <c r="F232" s="73" t="s">
        <v>30</v>
      </c>
      <c r="G232" s="73" t="s">
        <v>100</v>
      </c>
      <c r="H232" s="72" t="s">
        <v>106</v>
      </c>
      <c r="I232" s="74" t="s">
        <v>110</v>
      </c>
      <c r="J232" s="73" t="s">
        <v>91</v>
      </c>
      <c r="K232" s="72">
        <v>20</v>
      </c>
      <c r="L232" s="72">
        <f t="shared" si="17"/>
        <v>20</v>
      </c>
      <c r="M232" s="72">
        <v>1608</v>
      </c>
      <c r="N232" s="73">
        <f t="shared" si="16"/>
        <v>32160</v>
      </c>
      <c r="O232" s="73">
        <f t="shared" si="18"/>
        <v>32160</v>
      </c>
    </row>
    <row r="233" spans="1:15" s="78" customFormat="1" x14ac:dyDescent="0.25">
      <c r="A233" s="72">
        <v>83</v>
      </c>
      <c r="B233" s="72">
        <v>1</v>
      </c>
      <c r="C233" s="72"/>
      <c r="D233" s="72"/>
      <c r="E233" s="72"/>
      <c r="F233" s="73" t="s">
        <v>30</v>
      </c>
      <c r="G233" s="73" t="s">
        <v>100</v>
      </c>
      <c r="H233" s="72" t="s">
        <v>107</v>
      </c>
      <c r="I233" s="74" t="s">
        <v>110</v>
      </c>
      <c r="J233" s="73" t="s">
        <v>91</v>
      </c>
      <c r="K233" s="72">
        <v>20</v>
      </c>
      <c r="L233" s="72">
        <f t="shared" si="17"/>
        <v>20</v>
      </c>
      <c r="M233" s="72">
        <v>1644</v>
      </c>
      <c r="N233" s="73">
        <f t="shared" si="16"/>
        <v>32880</v>
      </c>
      <c r="O233" s="73">
        <f t="shared" si="18"/>
        <v>32880</v>
      </c>
    </row>
    <row r="234" spans="1:15" s="78" customFormat="1" x14ac:dyDescent="0.25">
      <c r="A234" s="72">
        <v>84</v>
      </c>
      <c r="B234" s="72">
        <v>1</v>
      </c>
      <c r="C234" s="72"/>
      <c r="D234" s="72"/>
      <c r="E234" s="72"/>
      <c r="F234" s="73" t="s">
        <v>30</v>
      </c>
      <c r="G234" s="73" t="s">
        <v>100</v>
      </c>
      <c r="H234" s="72" t="s">
        <v>107</v>
      </c>
      <c r="I234" s="74" t="s">
        <v>110</v>
      </c>
      <c r="J234" s="73" t="s">
        <v>91</v>
      </c>
      <c r="K234" s="72">
        <v>20</v>
      </c>
      <c r="L234" s="72">
        <f t="shared" si="17"/>
        <v>20</v>
      </c>
      <c r="M234" s="72">
        <v>1644</v>
      </c>
      <c r="N234" s="73">
        <f t="shared" si="16"/>
        <v>32880</v>
      </c>
      <c r="O234" s="73">
        <f t="shared" si="18"/>
        <v>32880</v>
      </c>
    </row>
    <row r="235" spans="1:15" s="78" customFormat="1" x14ac:dyDescent="0.25">
      <c r="A235" s="72">
        <v>85</v>
      </c>
      <c r="B235" s="72">
        <v>1</v>
      </c>
      <c r="C235" s="72"/>
      <c r="D235" s="72"/>
      <c r="E235" s="72"/>
      <c r="F235" s="73" t="s">
        <v>30</v>
      </c>
      <c r="G235" s="73" t="s">
        <v>100</v>
      </c>
      <c r="H235" s="72" t="s">
        <v>107</v>
      </c>
      <c r="I235" s="74" t="s">
        <v>110</v>
      </c>
      <c r="J235" s="73" t="s">
        <v>91</v>
      </c>
      <c r="K235" s="72">
        <v>20</v>
      </c>
      <c r="L235" s="72">
        <f t="shared" si="17"/>
        <v>20</v>
      </c>
      <c r="M235" s="72">
        <v>1644</v>
      </c>
      <c r="N235" s="73">
        <f t="shared" si="16"/>
        <v>32880</v>
      </c>
      <c r="O235" s="73">
        <f t="shared" si="18"/>
        <v>32880</v>
      </c>
    </row>
    <row r="236" spans="1:15" s="78" customFormat="1" x14ac:dyDescent="0.25">
      <c r="A236" s="72">
        <v>86</v>
      </c>
      <c r="B236" s="72">
        <v>1</v>
      </c>
      <c r="C236" s="72"/>
      <c r="D236" s="72"/>
      <c r="E236" s="72"/>
      <c r="F236" s="73" t="s">
        <v>30</v>
      </c>
      <c r="G236" s="73" t="s">
        <v>100</v>
      </c>
      <c r="H236" s="72" t="s">
        <v>107</v>
      </c>
      <c r="I236" s="74" t="s">
        <v>110</v>
      </c>
      <c r="J236" s="73" t="s">
        <v>91</v>
      </c>
      <c r="K236" s="72">
        <v>20</v>
      </c>
      <c r="L236" s="72">
        <f t="shared" si="17"/>
        <v>20</v>
      </c>
      <c r="M236" s="72">
        <v>1644</v>
      </c>
      <c r="N236" s="73">
        <f t="shared" si="16"/>
        <v>32880</v>
      </c>
      <c r="O236" s="73">
        <f t="shared" si="18"/>
        <v>32880</v>
      </c>
    </row>
    <row r="237" spans="1:15" s="78" customFormat="1" x14ac:dyDescent="0.25">
      <c r="A237" s="72">
        <v>87</v>
      </c>
      <c r="B237" s="72">
        <v>1</v>
      </c>
      <c r="C237" s="72"/>
      <c r="D237" s="72"/>
      <c r="E237" s="72"/>
      <c r="F237" s="73" t="s">
        <v>30</v>
      </c>
      <c r="G237" s="73" t="s">
        <v>100</v>
      </c>
      <c r="H237" s="72" t="s">
        <v>107</v>
      </c>
      <c r="I237" s="74" t="s">
        <v>110</v>
      </c>
      <c r="J237" s="73" t="s">
        <v>91</v>
      </c>
      <c r="K237" s="72">
        <v>20</v>
      </c>
      <c r="L237" s="72">
        <f t="shared" si="17"/>
        <v>20</v>
      </c>
      <c r="M237" s="72">
        <v>1644</v>
      </c>
      <c r="N237" s="73">
        <f t="shared" si="16"/>
        <v>32880</v>
      </c>
      <c r="O237" s="73">
        <f t="shared" si="18"/>
        <v>32880</v>
      </c>
    </row>
    <row r="238" spans="1:15" s="78" customFormat="1" x14ac:dyDescent="0.25">
      <c r="A238" s="72">
        <v>88</v>
      </c>
      <c r="B238" s="72">
        <v>1</v>
      </c>
      <c r="C238" s="72"/>
      <c r="D238" s="72"/>
      <c r="E238" s="72"/>
      <c r="F238" s="73" t="s">
        <v>30</v>
      </c>
      <c r="G238" s="73" t="s">
        <v>100</v>
      </c>
      <c r="H238" s="72" t="s">
        <v>105</v>
      </c>
      <c r="I238" s="74" t="s">
        <v>110</v>
      </c>
      <c r="J238" s="73" t="s">
        <v>91</v>
      </c>
      <c r="K238" s="72">
        <v>20</v>
      </c>
      <c r="L238" s="72">
        <f t="shared" si="17"/>
        <v>20</v>
      </c>
      <c r="M238" s="72">
        <v>1680</v>
      </c>
      <c r="N238" s="73">
        <f t="shared" si="16"/>
        <v>33600</v>
      </c>
      <c r="O238" s="73">
        <f t="shared" si="18"/>
        <v>33600</v>
      </c>
    </row>
    <row r="239" spans="1:15" s="78" customFormat="1" x14ac:dyDescent="0.25">
      <c r="A239" s="72">
        <v>89</v>
      </c>
      <c r="B239" s="72">
        <v>1</v>
      </c>
      <c r="C239" s="72"/>
      <c r="D239" s="72"/>
      <c r="E239" s="72"/>
      <c r="F239" s="73" t="s">
        <v>30</v>
      </c>
      <c r="G239" s="73" t="s">
        <v>100</v>
      </c>
      <c r="H239" s="72" t="s">
        <v>105</v>
      </c>
      <c r="I239" s="74" t="s">
        <v>110</v>
      </c>
      <c r="J239" s="73" t="s">
        <v>91</v>
      </c>
      <c r="K239" s="72">
        <v>20</v>
      </c>
      <c r="L239" s="72">
        <f t="shared" si="17"/>
        <v>20</v>
      </c>
      <c r="M239" s="72">
        <v>1680</v>
      </c>
      <c r="N239" s="73">
        <f t="shared" si="16"/>
        <v>33600</v>
      </c>
      <c r="O239" s="73">
        <f t="shared" si="18"/>
        <v>33600</v>
      </c>
    </row>
    <row r="240" spans="1:15" s="78" customFormat="1" x14ac:dyDescent="0.25">
      <c r="A240" s="72">
        <v>90</v>
      </c>
      <c r="B240" s="72">
        <v>1</v>
      </c>
      <c r="C240" s="72"/>
      <c r="D240" s="72"/>
      <c r="E240" s="72"/>
      <c r="F240" s="73" t="s">
        <v>30</v>
      </c>
      <c r="G240" s="73" t="s">
        <v>100</v>
      </c>
      <c r="H240" s="72" t="s">
        <v>103</v>
      </c>
      <c r="I240" s="74" t="s">
        <v>110</v>
      </c>
      <c r="J240" s="73" t="s">
        <v>91</v>
      </c>
      <c r="K240" s="72">
        <v>20</v>
      </c>
      <c r="L240" s="72">
        <f t="shared" si="17"/>
        <v>20</v>
      </c>
      <c r="M240" s="72">
        <v>1704</v>
      </c>
      <c r="N240" s="73">
        <f t="shared" si="16"/>
        <v>34080</v>
      </c>
      <c r="O240" s="73">
        <f t="shared" si="18"/>
        <v>34080</v>
      </c>
    </row>
    <row r="241" spans="1:15" s="78" customFormat="1" x14ac:dyDescent="0.25">
      <c r="A241" s="72">
        <v>91</v>
      </c>
      <c r="B241" s="72">
        <v>1</v>
      </c>
      <c r="C241" s="72"/>
      <c r="D241" s="72"/>
      <c r="E241" s="72"/>
      <c r="F241" s="73" t="s">
        <v>30</v>
      </c>
      <c r="G241" s="73" t="s">
        <v>100</v>
      </c>
      <c r="H241" s="72" t="s">
        <v>103</v>
      </c>
      <c r="I241" s="74" t="s">
        <v>110</v>
      </c>
      <c r="J241" s="73" t="s">
        <v>91</v>
      </c>
      <c r="K241" s="72">
        <v>20</v>
      </c>
      <c r="L241" s="72">
        <f t="shared" si="17"/>
        <v>20</v>
      </c>
      <c r="M241" s="72">
        <v>1704</v>
      </c>
      <c r="N241" s="73">
        <f t="shared" si="16"/>
        <v>34080</v>
      </c>
      <c r="O241" s="73">
        <f t="shared" si="18"/>
        <v>34080</v>
      </c>
    </row>
    <row r="242" spans="1:15" s="78" customFormat="1" x14ac:dyDescent="0.25">
      <c r="A242" s="72">
        <v>92</v>
      </c>
      <c r="B242" s="72">
        <v>1</v>
      </c>
      <c r="C242" s="72"/>
      <c r="D242" s="72"/>
      <c r="E242" s="72"/>
      <c r="F242" s="73" t="s">
        <v>30</v>
      </c>
      <c r="G242" s="73" t="s">
        <v>100</v>
      </c>
      <c r="H242" s="72" t="s">
        <v>104</v>
      </c>
      <c r="I242" s="74" t="s">
        <v>110</v>
      </c>
      <c r="J242" s="73" t="s">
        <v>91</v>
      </c>
      <c r="K242" s="72">
        <v>20</v>
      </c>
      <c r="L242" s="72">
        <f t="shared" si="17"/>
        <v>20</v>
      </c>
      <c r="M242" s="72">
        <v>1728</v>
      </c>
      <c r="N242" s="73">
        <f t="shared" si="16"/>
        <v>34560</v>
      </c>
      <c r="O242" s="73">
        <f t="shared" si="18"/>
        <v>34560</v>
      </c>
    </row>
    <row r="243" spans="1:15" s="78" customFormat="1" x14ac:dyDescent="0.25">
      <c r="A243" s="72">
        <v>93</v>
      </c>
      <c r="B243" s="72">
        <v>1</v>
      </c>
      <c r="C243" s="72"/>
      <c r="D243" s="72"/>
      <c r="E243" s="72"/>
      <c r="F243" s="73" t="s">
        <v>30</v>
      </c>
      <c r="G243" s="73" t="s">
        <v>100</v>
      </c>
      <c r="H243" s="72" t="s">
        <v>98</v>
      </c>
      <c r="I243" s="74" t="s">
        <v>110</v>
      </c>
      <c r="J243" s="73" t="s">
        <v>91</v>
      </c>
      <c r="K243" s="72">
        <v>20</v>
      </c>
      <c r="L243" s="72">
        <f t="shared" si="17"/>
        <v>20</v>
      </c>
      <c r="M243" s="72">
        <v>1752</v>
      </c>
      <c r="N243" s="73">
        <f t="shared" si="16"/>
        <v>35040</v>
      </c>
      <c r="O243" s="73">
        <f t="shared" si="18"/>
        <v>35040</v>
      </c>
    </row>
    <row r="244" spans="1:15" s="78" customFormat="1" x14ac:dyDescent="0.25">
      <c r="A244" s="124">
        <v>94</v>
      </c>
      <c r="B244" s="72">
        <v>1</v>
      </c>
      <c r="C244" s="72"/>
      <c r="D244" s="72"/>
      <c r="E244" s="72"/>
      <c r="F244" s="122" t="s">
        <v>30</v>
      </c>
      <c r="G244" s="122" t="s">
        <v>36</v>
      </c>
      <c r="H244" s="82" t="s">
        <v>108</v>
      </c>
      <c r="I244" s="74" t="s">
        <v>110</v>
      </c>
      <c r="J244" s="76" t="s">
        <v>91</v>
      </c>
      <c r="K244" s="82">
        <v>5</v>
      </c>
      <c r="L244" s="160">
        <v>35</v>
      </c>
      <c r="M244" s="82">
        <v>960</v>
      </c>
      <c r="N244" s="73">
        <f t="shared" si="16"/>
        <v>4800</v>
      </c>
      <c r="O244" s="73">
        <f t="shared" si="18"/>
        <v>4800</v>
      </c>
    </row>
    <row r="245" spans="1:15" s="78" customFormat="1" x14ac:dyDescent="0.25">
      <c r="A245" s="125"/>
      <c r="B245" s="72">
        <v>2</v>
      </c>
      <c r="C245" s="72"/>
      <c r="D245" s="72"/>
      <c r="E245" s="72"/>
      <c r="F245" s="126"/>
      <c r="G245" s="126"/>
      <c r="H245" s="82" t="s">
        <v>106</v>
      </c>
      <c r="I245" s="74" t="s">
        <v>110</v>
      </c>
      <c r="J245" s="76" t="s">
        <v>91</v>
      </c>
      <c r="K245" s="82">
        <v>5</v>
      </c>
      <c r="L245" s="161"/>
      <c r="M245" s="82">
        <v>984</v>
      </c>
      <c r="N245" s="73">
        <f t="shared" si="16"/>
        <v>4920</v>
      </c>
      <c r="O245" s="73">
        <f t="shared" si="18"/>
        <v>4920</v>
      </c>
    </row>
    <row r="246" spans="1:15" s="78" customFormat="1" x14ac:dyDescent="0.25">
      <c r="A246" s="125"/>
      <c r="B246" s="72">
        <v>3</v>
      </c>
      <c r="C246" s="72"/>
      <c r="D246" s="72"/>
      <c r="E246" s="72"/>
      <c r="F246" s="126"/>
      <c r="G246" s="126"/>
      <c r="H246" s="82" t="s">
        <v>107</v>
      </c>
      <c r="I246" s="74" t="s">
        <v>110</v>
      </c>
      <c r="J246" s="76" t="s">
        <v>91</v>
      </c>
      <c r="K246" s="82">
        <v>5</v>
      </c>
      <c r="L246" s="161"/>
      <c r="M246" s="82">
        <v>1008</v>
      </c>
      <c r="N246" s="73">
        <f t="shared" si="16"/>
        <v>5040</v>
      </c>
      <c r="O246" s="73">
        <f t="shared" si="18"/>
        <v>5040</v>
      </c>
    </row>
    <row r="247" spans="1:15" s="78" customFormat="1" x14ac:dyDescent="0.25">
      <c r="A247" s="125"/>
      <c r="B247" s="72">
        <v>4</v>
      </c>
      <c r="C247" s="72"/>
      <c r="D247" s="72"/>
      <c r="E247" s="72"/>
      <c r="F247" s="126"/>
      <c r="G247" s="126"/>
      <c r="H247" s="82" t="s">
        <v>105</v>
      </c>
      <c r="I247" s="74" t="s">
        <v>110</v>
      </c>
      <c r="J247" s="76" t="s">
        <v>91</v>
      </c>
      <c r="K247" s="82">
        <v>5</v>
      </c>
      <c r="L247" s="161"/>
      <c r="M247" s="82">
        <v>1032</v>
      </c>
      <c r="N247" s="73">
        <f t="shared" si="16"/>
        <v>5160</v>
      </c>
      <c r="O247" s="73">
        <f t="shared" si="18"/>
        <v>5160</v>
      </c>
    </row>
    <row r="248" spans="1:15" s="78" customFormat="1" x14ac:dyDescent="0.25">
      <c r="A248" s="125"/>
      <c r="B248" s="72">
        <v>5</v>
      </c>
      <c r="C248" s="72"/>
      <c r="D248" s="72"/>
      <c r="E248" s="72"/>
      <c r="F248" s="126"/>
      <c r="G248" s="126"/>
      <c r="H248" s="82" t="s">
        <v>103</v>
      </c>
      <c r="I248" s="74" t="s">
        <v>110</v>
      </c>
      <c r="J248" s="76" t="s">
        <v>91</v>
      </c>
      <c r="K248" s="82">
        <v>5</v>
      </c>
      <c r="L248" s="161"/>
      <c r="M248" s="82">
        <v>1056</v>
      </c>
      <c r="N248" s="73">
        <f t="shared" si="16"/>
        <v>5280</v>
      </c>
      <c r="O248" s="73">
        <f t="shared" si="18"/>
        <v>5280</v>
      </c>
    </row>
    <row r="249" spans="1:15" s="78" customFormat="1" x14ac:dyDescent="0.25">
      <c r="A249" s="125"/>
      <c r="B249" s="72">
        <v>6</v>
      </c>
      <c r="C249" s="72"/>
      <c r="D249" s="72"/>
      <c r="E249" s="72"/>
      <c r="F249" s="126"/>
      <c r="G249" s="126"/>
      <c r="H249" s="82" t="s">
        <v>104</v>
      </c>
      <c r="I249" s="74" t="s">
        <v>110</v>
      </c>
      <c r="J249" s="76" t="s">
        <v>91</v>
      </c>
      <c r="K249" s="82">
        <v>5</v>
      </c>
      <c r="L249" s="161"/>
      <c r="M249" s="82">
        <v>1080</v>
      </c>
      <c r="N249" s="73">
        <f t="shared" si="16"/>
        <v>5400</v>
      </c>
      <c r="O249" s="73">
        <f t="shared" si="18"/>
        <v>5400</v>
      </c>
    </row>
    <row r="250" spans="1:15" s="78" customFormat="1" x14ac:dyDescent="0.25">
      <c r="A250" s="123"/>
      <c r="B250" s="72">
        <v>7</v>
      </c>
      <c r="C250" s="72"/>
      <c r="D250" s="72"/>
      <c r="E250" s="72"/>
      <c r="F250" s="127"/>
      <c r="G250" s="127"/>
      <c r="H250" s="82" t="s">
        <v>98</v>
      </c>
      <c r="I250" s="74" t="s">
        <v>110</v>
      </c>
      <c r="J250" s="76" t="s">
        <v>91</v>
      </c>
      <c r="K250" s="82">
        <v>5</v>
      </c>
      <c r="L250" s="162"/>
      <c r="M250" s="82">
        <v>1104</v>
      </c>
      <c r="N250" s="73">
        <f t="shared" si="16"/>
        <v>5520</v>
      </c>
      <c r="O250" s="73">
        <f t="shared" si="18"/>
        <v>5520</v>
      </c>
    </row>
    <row r="251" spans="1:15" s="78" customFormat="1" x14ac:dyDescent="0.25">
      <c r="A251" s="124">
        <v>95</v>
      </c>
      <c r="B251" s="72">
        <v>1</v>
      </c>
      <c r="C251" s="72"/>
      <c r="D251" s="72"/>
      <c r="E251" s="72"/>
      <c r="F251" s="122" t="s">
        <v>30</v>
      </c>
      <c r="G251" s="122" t="s">
        <v>36</v>
      </c>
      <c r="H251" s="72" t="s">
        <v>108</v>
      </c>
      <c r="I251" s="74" t="s">
        <v>110</v>
      </c>
      <c r="J251" s="73" t="s">
        <v>91</v>
      </c>
      <c r="K251" s="72">
        <v>10</v>
      </c>
      <c r="L251" s="124">
        <v>30</v>
      </c>
      <c r="M251" s="72">
        <v>960</v>
      </c>
      <c r="N251" s="73">
        <f t="shared" si="16"/>
        <v>9600</v>
      </c>
      <c r="O251" s="122">
        <f>SUM(N251:N253)</f>
        <v>30240</v>
      </c>
    </row>
    <row r="252" spans="1:15" s="78" customFormat="1" x14ac:dyDescent="0.25">
      <c r="A252" s="125"/>
      <c r="B252" s="72">
        <v>2</v>
      </c>
      <c r="C252" s="72"/>
      <c r="D252" s="72"/>
      <c r="E252" s="72"/>
      <c r="F252" s="126"/>
      <c r="G252" s="126"/>
      <c r="H252" s="72" t="s">
        <v>106</v>
      </c>
      <c r="I252" s="74" t="s">
        <v>110</v>
      </c>
      <c r="J252" s="73" t="s">
        <v>91</v>
      </c>
      <c r="K252" s="72">
        <v>10</v>
      </c>
      <c r="L252" s="125"/>
      <c r="M252" s="72">
        <v>984</v>
      </c>
      <c r="N252" s="73">
        <f t="shared" si="16"/>
        <v>9840</v>
      </c>
      <c r="O252" s="125"/>
    </row>
    <row r="253" spans="1:15" s="78" customFormat="1" x14ac:dyDescent="0.25">
      <c r="A253" s="123"/>
      <c r="B253" s="72">
        <v>3</v>
      </c>
      <c r="C253" s="72"/>
      <c r="D253" s="72"/>
      <c r="E253" s="72"/>
      <c r="F253" s="127"/>
      <c r="G253" s="127"/>
      <c r="H253" s="72" t="s">
        <v>104</v>
      </c>
      <c r="I253" s="74" t="s">
        <v>110</v>
      </c>
      <c r="J253" s="73" t="s">
        <v>91</v>
      </c>
      <c r="K253" s="72">
        <v>10</v>
      </c>
      <c r="L253" s="123"/>
      <c r="M253" s="72">
        <v>1080</v>
      </c>
      <c r="N253" s="73">
        <f t="shared" si="16"/>
        <v>10800</v>
      </c>
      <c r="O253" s="123"/>
    </row>
    <row r="254" spans="1:15" s="78" customFormat="1" x14ac:dyDescent="0.25">
      <c r="A254" s="121">
        <v>96</v>
      </c>
      <c r="B254" s="72">
        <v>1</v>
      </c>
      <c r="C254" s="72"/>
      <c r="D254" s="72"/>
      <c r="E254" s="72"/>
      <c r="F254" s="73" t="s">
        <v>30</v>
      </c>
      <c r="G254" s="73" t="s">
        <v>36</v>
      </c>
      <c r="H254" s="72" t="s">
        <v>106</v>
      </c>
      <c r="I254" s="74" t="s">
        <v>110</v>
      </c>
      <c r="J254" s="73" t="s">
        <v>91</v>
      </c>
      <c r="K254" s="72">
        <v>20</v>
      </c>
      <c r="L254" s="121">
        <v>25</v>
      </c>
      <c r="M254" s="72">
        <v>984</v>
      </c>
      <c r="N254" s="73">
        <f t="shared" si="16"/>
        <v>19680</v>
      </c>
      <c r="O254" s="122">
        <f>N254+N255</f>
        <v>25200</v>
      </c>
    </row>
    <row r="255" spans="1:15" s="78" customFormat="1" x14ac:dyDescent="0.25">
      <c r="A255" s="121"/>
      <c r="B255" s="72">
        <v>2</v>
      </c>
      <c r="C255" s="72"/>
      <c r="D255" s="72"/>
      <c r="E255" s="72"/>
      <c r="F255" s="73" t="s">
        <v>30</v>
      </c>
      <c r="G255" s="73" t="s">
        <v>36</v>
      </c>
      <c r="H255" s="72" t="s">
        <v>98</v>
      </c>
      <c r="I255" s="74" t="s">
        <v>110</v>
      </c>
      <c r="J255" s="73" t="s">
        <v>91</v>
      </c>
      <c r="K255" s="72">
        <v>5</v>
      </c>
      <c r="L255" s="121"/>
      <c r="M255" s="72">
        <v>1104</v>
      </c>
      <c r="N255" s="73">
        <f t="shared" si="16"/>
        <v>5520</v>
      </c>
      <c r="O255" s="123"/>
    </row>
    <row r="256" spans="1:15" s="78" customFormat="1" x14ac:dyDescent="0.25">
      <c r="A256" s="72">
        <v>97</v>
      </c>
      <c r="B256" s="72">
        <v>1</v>
      </c>
      <c r="C256" s="72"/>
      <c r="D256" s="72"/>
      <c r="E256" s="72"/>
      <c r="F256" s="73" t="s">
        <v>30</v>
      </c>
      <c r="G256" s="73" t="s">
        <v>36</v>
      </c>
      <c r="H256" s="72" t="s">
        <v>108</v>
      </c>
      <c r="I256" s="74" t="s">
        <v>110</v>
      </c>
      <c r="J256" s="73" t="s">
        <v>91</v>
      </c>
      <c r="K256" s="72">
        <v>20</v>
      </c>
      <c r="L256" s="72">
        <f>K256</f>
        <v>20</v>
      </c>
      <c r="M256" s="72">
        <v>960</v>
      </c>
      <c r="N256" s="73">
        <f t="shared" si="16"/>
        <v>19200</v>
      </c>
      <c r="O256" s="73">
        <f>N256</f>
        <v>19200</v>
      </c>
    </row>
    <row r="257" spans="1:15" s="78" customFormat="1" x14ac:dyDescent="0.25">
      <c r="A257" s="72">
        <v>98</v>
      </c>
      <c r="B257" s="72">
        <v>1</v>
      </c>
      <c r="C257" s="72"/>
      <c r="D257" s="72"/>
      <c r="E257" s="72"/>
      <c r="F257" s="73" t="s">
        <v>30</v>
      </c>
      <c r="G257" s="73" t="s">
        <v>36</v>
      </c>
      <c r="H257" s="72" t="s">
        <v>108</v>
      </c>
      <c r="I257" s="74" t="s">
        <v>110</v>
      </c>
      <c r="J257" s="73" t="s">
        <v>91</v>
      </c>
      <c r="K257" s="72">
        <v>20</v>
      </c>
      <c r="L257" s="72">
        <f t="shared" ref="L257:L277" si="19">K257</f>
        <v>20</v>
      </c>
      <c r="M257" s="72">
        <v>960</v>
      </c>
      <c r="N257" s="73">
        <f t="shared" si="16"/>
        <v>19200</v>
      </c>
      <c r="O257" s="73">
        <f t="shared" ref="O257:O277" si="20">N257</f>
        <v>19200</v>
      </c>
    </row>
    <row r="258" spans="1:15" s="78" customFormat="1" x14ac:dyDescent="0.25">
      <c r="A258" s="72">
        <v>99</v>
      </c>
      <c r="B258" s="72">
        <v>1</v>
      </c>
      <c r="C258" s="72"/>
      <c r="D258" s="72"/>
      <c r="E258" s="72"/>
      <c r="F258" s="73" t="s">
        <v>30</v>
      </c>
      <c r="G258" s="73" t="s">
        <v>36</v>
      </c>
      <c r="H258" s="72" t="s">
        <v>108</v>
      </c>
      <c r="I258" s="74" t="s">
        <v>110</v>
      </c>
      <c r="J258" s="73" t="s">
        <v>91</v>
      </c>
      <c r="K258" s="72">
        <v>20</v>
      </c>
      <c r="L258" s="72">
        <f t="shared" si="19"/>
        <v>20</v>
      </c>
      <c r="M258" s="72">
        <v>960</v>
      </c>
      <c r="N258" s="73">
        <f t="shared" si="16"/>
        <v>19200</v>
      </c>
      <c r="O258" s="73">
        <f t="shared" si="20"/>
        <v>19200</v>
      </c>
    </row>
    <row r="259" spans="1:15" s="78" customFormat="1" x14ac:dyDescent="0.25">
      <c r="A259" s="72">
        <v>100</v>
      </c>
      <c r="B259" s="72">
        <v>1</v>
      </c>
      <c r="C259" s="72"/>
      <c r="D259" s="72"/>
      <c r="E259" s="72"/>
      <c r="F259" s="73" t="s">
        <v>30</v>
      </c>
      <c r="G259" s="73" t="s">
        <v>36</v>
      </c>
      <c r="H259" s="72" t="s">
        <v>106</v>
      </c>
      <c r="I259" s="74" t="s">
        <v>110</v>
      </c>
      <c r="J259" s="73" t="s">
        <v>91</v>
      </c>
      <c r="K259" s="72">
        <v>20</v>
      </c>
      <c r="L259" s="72">
        <f t="shared" si="19"/>
        <v>20</v>
      </c>
      <c r="M259" s="72">
        <v>984</v>
      </c>
      <c r="N259" s="73">
        <f t="shared" si="16"/>
        <v>19680</v>
      </c>
      <c r="O259" s="73">
        <f t="shared" si="20"/>
        <v>19680</v>
      </c>
    </row>
    <row r="260" spans="1:15" s="78" customFormat="1" x14ac:dyDescent="0.25">
      <c r="A260" s="72">
        <v>101</v>
      </c>
      <c r="B260" s="72">
        <v>1</v>
      </c>
      <c r="C260" s="72"/>
      <c r="D260" s="72"/>
      <c r="E260" s="72"/>
      <c r="F260" s="73" t="s">
        <v>30</v>
      </c>
      <c r="G260" s="73" t="s">
        <v>36</v>
      </c>
      <c r="H260" s="72" t="s">
        <v>106</v>
      </c>
      <c r="I260" s="74" t="s">
        <v>110</v>
      </c>
      <c r="J260" s="73" t="s">
        <v>91</v>
      </c>
      <c r="K260" s="72">
        <v>20</v>
      </c>
      <c r="L260" s="72">
        <f t="shared" si="19"/>
        <v>20</v>
      </c>
      <c r="M260" s="72">
        <v>984</v>
      </c>
      <c r="N260" s="73">
        <f t="shared" si="16"/>
        <v>19680</v>
      </c>
      <c r="O260" s="73">
        <f t="shared" si="20"/>
        <v>19680</v>
      </c>
    </row>
    <row r="261" spans="1:15" s="78" customFormat="1" x14ac:dyDescent="0.25">
      <c r="A261" s="72">
        <v>102</v>
      </c>
      <c r="B261" s="72">
        <v>1</v>
      </c>
      <c r="C261" s="72"/>
      <c r="D261" s="72"/>
      <c r="E261" s="72"/>
      <c r="F261" s="73" t="s">
        <v>30</v>
      </c>
      <c r="G261" s="73" t="s">
        <v>36</v>
      </c>
      <c r="H261" s="72" t="s">
        <v>107</v>
      </c>
      <c r="I261" s="74" t="s">
        <v>110</v>
      </c>
      <c r="J261" s="73" t="s">
        <v>91</v>
      </c>
      <c r="K261" s="72">
        <v>20</v>
      </c>
      <c r="L261" s="72">
        <f t="shared" si="19"/>
        <v>20</v>
      </c>
      <c r="M261" s="72">
        <v>1008</v>
      </c>
      <c r="N261" s="73">
        <f t="shared" si="16"/>
        <v>20160</v>
      </c>
      <c r="O261" s="73">
        <f t="shared" si="20"/>
        <v>20160</v>
      </c>
    </row>
    <row r="262" spans="1:15" s="78" customFormat="1" x14ac:dyDescent="0.25">
      <c r="A262" s="72">
        <v>103</v>
      </c>
      <c r="B262" s="72">
        <v>1</v>
      </c>
      <c r="C262" s="72"/>
      <c r="D262" s="72"/>
      <c r="E262" s="72"/>
      <c r="F262" s="73" t="s">
        <v>30</v>
      </c>
      <c r="G262" s="73" t="s">
        <v>36</v>
      </c>
      <c r="H262" s="72" t="s">
        <v>103</v>
      </c>
      <c r="I262" s="74" t="s">
        <v>110</v>
      </c>
      <c r="J262" s="73" t="s">
        <v>91</v>
      </c>
      <c r="K262" s="72">
        <v>20</v>
      </c>
      <c r="L262" s="72">
        <f t="shared" si="19"/>
        <v>20</v>
      </c>
      <c r="M262" s="72">
        <v>1056</v>
      </c>
      <c r="N262" s="73">
        <f t="shared" ref="N262" si="21">M262*K262</f>
        <v>21120</v>
      </c>
      <c r="O262" s="73">
        <f t="shared" si="20"/>
        <v>21120</v>
      </c>
    </row>
    <row r="263" spans="1:15" s="78" customFormat="1" x14ac:dyDescent="0.25">
      <c r="A263" s="72">
        <v>103</v>
      </c>
      <c r="B263" s="72">
        <v>1</v>
      </c>
      <c r="C263" s="72"/>
      <c r="D263" s="72"/>
      <c r="E263" s="72"/>
      <c r="F263" s="73" t="s">
        <v>30</v>
      </c>
      <c r="G263" s="73" t="s">
        <v>36</v>
      </c>
      <c r="H263" s="72" t="s">
        <v>103</v>
      </c>
      <c r="I263" s="74" t="s">
        <v>110</v>
      </c>
      <c r="J263" s="73" t="s">
        <v>91</v>
      </c>
      <c r="K263" s="72">
        <v>20</v>
      </c>
      <c r="L263" s="72">
        <f t="shared" si="19"/>
        <v>20</v>
      </c>
      <c r="M263" s="72">
        <v>1056</v>
      </c>
      <c r="N263" s="73">
        <f t="shared" si="16"/>
        <v>21120</v>
      </c>
      <c r="O263" s="73">
        <f t="shared" si="20"/>
        <v>21120</v>
      </c>
    </row>
    <row r="264" spans="1:15" s="78" customFormat="1" ht="33.75" customHeight="1" x14ac:dyDescent="0.25">
      <c r="A264" s="72">
        <v>104</v>
      </c>
      <c r="B264" s="72">
        <v>1</v>
      </c>
      <c r="C264" s="72"/>
      <c r="D264" s="72"/>
      <c r="E264" s="72"/>
      <c r="F264" s="73" t="s">
        <v>27</v>
      </c>
      <c r="G264" s="83" t="s">
        <v>111</v>
      </c>
      <c r="H264" s="72"/>
      <c r="I264" s="74" t="s">
        <v>110</v>
      </c>
      <c r="J264" s="73" t="s">
        <v>91</v>
      </c>
      <c r="K264" s="72">
        <v>20</v>
      </c>
      <c r="L264" s="72">
        <f t="shared" si="19"/>
        <v>20</v>
      </c>
      <c r="M264" s="73">
        <v>588</v>
      </c>
      <c r="N264" s="73">
        <f t="shared" si="16"/>
        <v>11760</v>
      </c>
      <c r="O264" s="73">
        <f t="shared" si="20"/>
        <v>11760</v>
      </c>
    </row>
    <row r="265" spans="1:15" s="78" customFormat="1" ht="33.75" x14ac:dyDescent="0.25">
      <c r="A265" s="72">
        <v>105</v>
      </c>
      <c r="B265" s="72">
        <v>1</v>
      </c>
      <c r="C265" s="72"/>
      <c r="D265" s="72"/>
      <c r="E265" s="72"/>
      <c r="F265" s="73" t="s">
        <v>27</v>
      </c>
      <c r="G265" s="83" t="s">
        <v>111</v>
      </c>
      <c r="H265" s="72"/>
      <c r="I265" s="74" t="s">
        <v>110</v>
      </c>
      <c r="J265" s="73" t="s">
        <v>91</v>
      </c>
      <c r="K265" s="72">
        <v>20</v>
      </c>
      <c r="L265" s="72">
        <f t="shared" si="19"/>
        <v>20</v>
      </c>
      <c r="M265" s="73">
        <v>588</v>
      </c>
      <c r="N265" s="73">
        <f t="shared" ref="N265:N268" si="22">M265*K265</f>
        <v>11760</v>
      </c>
      <c r="O265" s="73">
        <f t="shared" si="20"/>
        <v>11760</v>
      </c>
    </row>
    <row r="266" spans="1:15" s="78" customFormat="1" ht="33.75" x14ac:dyDescent="0.25">
      <c r="A266" s="72">
        <v>106</v>
      </c>
      <c r="B266" s="72">
        <v>1</v>
      </c>
      <c r="C266" s="72"/>
      <c r="D266" s="72"/>
      <c r="E266" s="72"/>
      <c r="F266" s="73" t="s">
        <v>27</v>
      </c>
      <c r="G266" s="83" t="s">
        <v>111</v>
      </c>
      <c r="H266" s="72"/>
      <c r="I266" s="74" t="s">
        <v>110</v>
      </c>
      <c r="J266" s="73" t="s">
        <v>91</v>
      </c>
      <c r="K266" s="72">
        <v>20</v>
      </c>
      <c r="L266" s="72">
        <f t="shared" si="19"/>
        <v>20</v>
      </c>
      <c r="M266" s="73">
        <v>588</v>
      </c>
      <c r="N266" s="73">
        <f t="shared" si="22"/>
        <v>11760</v>
      </c>
      <c r="O266" s="73">
        <f t="shared" si="20"/>
        <v>11760</v>
      </c>
    </row>
    <row r="267" spans="1:15" s="78" customFormat="1" ht="33.75" x14ac:dyDescent="0.25">
      <c r="A267" s="72">
        <v>107</v>
      </c>
      <c r="B267" s="72">
        <v>1</v>
      </c>
      <c r="C267" s="72"/>
      <c r="D267" s="72"/>
      <c r="E267" s="72"/>
      <c r="F267" s="73" t="s">
        <v>27</v>
      </c>
      <c r="G267" s="83" t="s">
        <v>111</v>
      </c>
      <c r="H267" s="72"/>
      <c r="I267" s="74" t="s">
        <v>110</v>
      </c>
      <c r="J267" s="73" t="s">
        <v>91</v>
      </c>
      <c r="K267" s="72">
        <v>20</v>
      </c>
      <c r="L267" s="72">
        <f t="shared" si="19"/>
        <v>20</v>
      </c>
      <c r="M267" s="73">
        <v>588</v>
      </c>
      <c r="N267" s="73">
        <f t="shared" si="22"/>
        <v>11760</v>
      </c>
      <c r="O267" s="73">
        <f t="shared" si="20"/>
        <v>11760</v>
      </c>
    </row>
    <row r="268" spans="1:15" s="78" customFormat="1" ht="33.75" x14ac:dyDescent="0.25">
      <c r="A268" s="72">
        <v>108</v>
      </c>
      <c r="B268" s="72">
        <v>1</v>
      </c>
      <c r="C268" s="72"/>
      <c r="D268" s="72"/>
      <c r="E268" s="72"/>
      <c r="F268" s="73" t="s">
        <v>27</v>
      </c>
      <c r="G268" s="83" t="s">
        <v>111</v>
      </c>
      <c r="H268" s="72"/>
      <c r="I268" s="74" t="s">
        <v>110</v>
      </c>
      <c r="J268" s="73" t="s">
        <v>91</v>
      </c>
      <c r="K268" s="72">
        <v>30</v>
      </c>
      <c r="L268" s="72">
        <f t="shared" si="19"/>
        <v>30</v>
      </c>
      <c r="M268" s="73">
        <v>588</v>
      </c>
      <c r="N268" s="73">
        <f t="shared" si="22"/>
        <v>17640</v>
      </c>
      <c r="O268" s="73">
        <f t="shared" si="20"/>
        <v>17640</v>
      </c>
    </row>
    <row r="269" spans="1:15" s="78" customFormat="1" ht="33.75" x14ac:dyDescent="0.25">
      <c r="A269" s="72">
        <v>109</v>
      </c>
      <c r="B269" s="72">
        <v>1</v>
      </c>
      <c r="C269" s="72"/>
      <c r="D269" s="72"/>
      <c r="E269" s="72"/>
      <c r="F269" s="73" t="s">
        <v>112</v>
      </c>
      <c r="G269" s="83" t="s">
        <v>111</v>
      </c>
      <c r="H269" s="72"/>
      <c r="I269" s="74" t="s">
        <v>110</v>
      </c>
      <c r="J269" s="73" t="s">
        <v>91</v>
      </c>
      <c r="K269" s="72">
        <v>20</v>
      </c>
      <c r="L269" s="72">
        <f t="shared" si="19"/>
        <v>20</v>
      </c>
      <c r="M269" s="73">
        <v>828</v>
      </c>
      <c r="N269" s="73">
        <f t="shared" ref="N269" si="23">M269*K269</f>
        <v>16560</v>
      </c>
      <c r="O269" s="73">
        <f t="shared" si="20"/>
        <v>16560</v>
      </c>
    </row>
    <row r="270" spans="1:15" s="78" customFormat="1" ht="33.75" x14ac:dyDescent="0.25">
      <c r="A270" s="72">
        <v>110</v>
      </c>
      <c r="B270" s="72">
        <v>1</v>
      </c>
      <c r="C270" s="72"/>
      <c r="D270" s="72"/>
      <c r="E270" s="72"/>
      <c r="F270" s="73" t="s">
        <v>112</v>
      </c>
      <c r="G270" s="83" t="s">
        <v>111</v>
      </c>
      <c r="H270" s="72"/>
      <c r="I270" s="74" t="s">
        <v>110</v>
      </c>
      <c r="J270" s="73" t="s">
        <v>91</v>
      </c>
      <c r="K270" s="72">
        <v>20</v>
      </c>
      <c r="L270" s="72">
        <f t="shared" si="19"/>
        <v>20</v>
      </c>
      <c r="M270" s="73">
        <v>828</v>
      </c>
      <c r="N270" s="73">
        <f t="shared" ref="N270:N271" si="24">M270*K270</f>
        <v>16560</v>
      </c>
      <c r="O270" s="73">
        <f t="shared" si="20"/>
        <v>16560</v>
      </c>
    </row>
    <row r="271" spans="1:15" s="78" customFormat="1" ht="33.75" x14ac:dyDescent="0.25">
      <c r="A271" s="72">
        <v>111</v>
      </c>
      <c r="B271" s="72">
        <v>1</v>
      </c>
      <c r="C271" s="72"/>
      <c r="D271" s="72"/>
      <c r="E271" s="72"/>
      <c r="F271" s="73" t="s">
        <v>112</v>
      </c>
      <c r="G271" s="83" t="s">
        <v>111</v>
      </c>
      <c r="H271" s="72"/>
      <c r="I271" s="74" t="s">
        <v>110</v>
      </c>
      <c r="J271" s="73" t="s">
        <v>91</v>
      </c>
      <c r="K271" s="72">
        <v>20</v>
      </c>
      <c r="L271" s="72">
        <f t="shared" si="19"/>
        <v>20</v>
      </c>
      <c r="M271" s="73">
        <v>828</v>
      </c>
      <c r="N271" s="73">
        <f t="shared" si="24"/>
        <v>16560</v>
      </c>
      <c r="O271" s="73">
        <f t="shared" si="20"/>
        <v>16560</v>
      </c>
    </row>
    <row r="272" spans="1:15" s="78" customFormat="1" ht="33.75" x14ac:dyDescent="0.25">
      <c r="A272" s="72">
        <v>112</v>
      </c>
      <c r="B272" s="72">
        <v>1</v>
      </c>
      <c r="C272" s="72"/>
      <c r="D272" s="72"/>
      <c r="E272" s="72"/>
      <c r="F272" s="73" t="s">
        <v>112</v>
      </c>
      <c r="G272" s="83" t="s">
        <v>111</v>
      </c>
      <c r="H272" s="72"/>
      <c r="I272" s="74" t="s">
        <v>110</v>
      </c>
      <c r="J272" s="73" t="s">
        <v>91</v>
      </c>
      <c r="K272" s="72">
        <v>20</v>
      </c>
      <c r="L272" s="72">
        <f t="shared" si="19"/>
        <v>20</v>
      </c>
      <c r="M272" s="73">
        <v>828</v>
      </c>
      <c r="N272" s="73">
        <f t="shared" ref="N272:N276" si="25">M272*K272</f>
        <v>16560</v>
      </c>
      <c r="O272" s="73">
        <f t="shared" si="20"/>
        <v>16560</v>
      </c>
    </row>
    <row r="273" spans="1:15" s="78" customFormat="1" ht="33.75" x14ac:dyDescent="0.25">
      <c r="A273" s="72">
        <v>113</v>
      </c>
      <c r="B273" s="72">
        <v>1</v>
      </c>
      <c r="C273" s="72"/>
      <c r="D273" s="72"/>
      <c r="E273" s="72"/>
      <c r="F273" s="73" t="s">
        <v>112</v>
      </c>
      <c r="G273" s="83" t="s">
        <v>111</v>
      </c>
      <c r="H273" s="72"/>
      <c r="I273" s="74" t="s">
        <v>110</v>
      </c>
      <c r="J273" s="73" t="s">
        <v>91</v>
      </c>
      <c r="K273" s="72">
        <v>20</v>
      </c>
      <c r="L273" s="72">
        <f t="shared" si="19"/>
        <v>20</v>
      </c>
      <c r="M273" s="73">
        <v>828</v>
      </c>
      <c r="N273" s="73">
        <f t="shared" si="25"/>
        <v>16560</v>
      </c>
      <c r="O273" s="73">
        <f t="shared" si="20"/>
        <v>16560</v>
      </c>
    </row>
    <row r="274" spans="1:15" s="78" customFormat="1" ht="33.75" x14ac:dyDescent="0.25">
      <c r="A274" s="72">
        <v>114</v>
      </c>
      <c r="B274" s="72">
        <v>1</v>
      </c>
      <c r="C274" s="72"/>
      <c r="D274" s="72"/>
      <c r="E274" s="72"/>
      <c r="F274" s="73" t="s">
        <v>112</v>
      </c>
      <c r="G274" s="83" t="s">
        <v>111</v>
      </c>
      <c r="H274" s="72"/>
      <c r="I274" s="74" t="s">
        <v>110</v>
      </c>
      <c r="J274" s="73" t="s">
        <v>91</v>
      </c>
      <c r="K274" s="72">
        <v>20</v>
      </c>
      <c r="L274" s="72">
        <f t="shared" si="19"/>
        <v>20</v>
      </c>
      <c r="M274" s="73">
        <v>828</v>
      </c>
      <c r="N274" s="73">
        <f t="shared" si="25"/>
        <v>16560</v>
      </c>
      <c r="O274" s="73">
        <f t="shared" si="20"/>
        <v>16560</v>
      </c>
    </row>
    <row r="275" spans="1:15" s="78" customFormat="1" ht="33.75" x14ac:dyDescent="0.25">
      <c r="A275" s="72">
        <v>115</v>
      </c>
      <c r="B275" s="72">
        <v>1</v>
      </c>
      <c r="C275" s="72"/>
      <c r="D275" s="72"/>
      <c r="E275" s="72"/>
      <c r="F275" s="73" t="s">
        <v>112</v>
      </c>
      <c r="G275" s="83" t="s">
        <v>111</v>
      </c>
      <c r="H275" s="72"/>
      <c r="I275" s="74" t="s">
        <v>110</v>
      </c>
      <c r="J275" s="73" t="s">
        <v>91</v>
      </c>
      <c r="K275" s="72">
        <v>20</v>
      </c>
      <c r="L275" s="72">
        <f t="shared" si="19"/>
        <v>20</v>
      </c>
      <c r="M275" s="73">
        <v>828</v>
      </c>
      <c r="N275" s="73">
        <f t="shared" si="25"/>
        <v>16560</v>
      </c>
      <c r="O275" s="73">
        <f t="shared" si="20"/>
        <v>16560</v>
      </c>
    </row>
    <row r="276" spans="1:15" s="78" customFormat="1" ht="33.75" x14ac:dyDescent="0.25">
      <c r="A276" s="72">
        <v>116</v>
      </c>
      <c r="B276" s="72">
        <v>1</v>
      </c>
      <c r="C276" s="72"/>
      <c r="D276" s="72"/>
      <c r="E276" s="72"/>
      <c r="F276" s="73" t="s">
        <v>112</v>
      </c>
      <c r="G276" s="83" t="s">
        <v>111</v>
      </c>
      <c r="H276" s="72"/>
      <c r="I276" s="74" t="s">
        <v>110</v>
      </c>
      <c r="J276" s="73" t="s">
        <v>91</v>
      </c>
      <c r="K276" s="72">
        <v>20</v>
      </c>
      <c r="L276" s="72">
        <f t="shared" si="19"/>
        <v>20</v>
      </c>
      <c r="M276" s="73">
        <v>828</v>
      </c>
      <c r="N276" s="73">
        <f t="shared" si="25"/>
        <v>16560</v>
      </c>
      <c r="O276" s="73">
        <f t="shared" si="20"/>
        <v>16560</v>
      </c>
    </row>
    <row r="277" spans="1:15" s="78" customFormat="1" ht="33.75" x14ac:dyDescent="0.25">
      <c r="A277" s="72">
        <v>117</v>
      </c>
      <c r="B277" s="72">
        <v>1</v>
      </c>
      <c r="C277" s="72"/>
      <c r="D277" s="72"/>
      <c r="E277" s="72"/>
      <c r="F277" s="73" t="s">
        <v>112</v>
      </c>
      <c r="G277" s="83" t="s">
        <v>111</v>
      </c>
      <c r="H277" s="72"/>
      <c r="I277" s="74" t="s">
        <v>110</v>
      </c>
      <c r="J277" s="73" t="s">
        <v>91</v>
      </c>
      <c r="K277" s="72">
        <v>20</v>
      </c>
      <c r="L277" s="72">
        <f t="shared" si="19"/>
        <v>20</v>
      </c>
      <c r="M277" s="73">
        <v>828</v>
      </c>
      <c r="N277" s="73">
        <f t="shared" ref="N277" si="26">M277*K277</f>
        <v>16560</v>
      </c>
      <c r="O277" s="73">
        <f t="shared" si="20"/>
        <v>16560</v>
      </c>
    </row>
    <row r="278" spans="1:15" x14ac:dyDescent="0.25">
      <c r="A278" s="69" t="s">
        <v>88</v>
      </c>
      <c r="J278" s="42" t="s">
        <v>65</v>
      </c>
      <c r="K278" s="43">
        <f>SUM(K14:K277)</f>
        <v>2590</v>
      </c>
      <c r="L278" s="43">
        <f>SUM(L14:L277)</f>
        <v>2563</v>
      </c>
      <c r="M278" s="43"/>
      <c r="N278" s="43">
        <f>SUM(N21:N277)</f>
        <v>3573350</v>
      </c>
      <c r="O278" s="43">
        <f>SUM(O21:O277)</f>
        <v>3573350</v>
      </c>
    </row>
    <row r="279" spans="1:15" ht="18.75" x14ac:dyDescent="0.3">
      <c r="B279" s="146" t="s">
        <v>85</v>
      </c>
      <c r="C279" s="146"/>
      <c r="D279" s="146"/>
      <c r="E279" s="146"/>
      <c r="F279" s="146"/>
    </row>
    <row r="280" spans="1:15" hidden="1" x14ac:dyDescent="0.25"/>
    <row r="281" spans="1:15" hidden="1" x14ac:dyDescent="0.25"/>
    <row r="282" spans="1:15" ht="15.75" x14ac:dyDescent="0.25">
      <c r="C282" s="145" t="s">
        <v>66</v>
      </c>
      <c r="D282" s="145"/>
    </row>
    <row r="283" spans="1:15" ht="9" customHeight="1" x14ac:dyDescent="0.25"/>
    <row r="284" spans="1:15" ht="15.75" x14ac:dyDescent="0.25">
      <c r="C284" s="133" t="s">
        <v>67</v>
      </c>
      <c r="D284" s="134"/>
      <c r="E284" s="135" t="s">
        <v>113</v>
      </c>
      <c r="F284" s="136"/>
      <c r="G284" s="136"/>
      <c r="H284" s="136"/>
      <c r="I284" s="137"/>
      <c r="J284" s="44"/>
      <c r="K284" s="44"/>
      <c r="L284" s="70"/>
      <c r="M284" s="44"/>
      <c r="N284" s="44"/>
    </row>
    <row r="285" spans="1:15" ht="15.75" x14ac:dyDescent="0.25">
      <c r="C285" s="133" t="s">
        <v>68</v>
      </c>
      <c r="D285" s="134"/>
      <c r="E285" s="135" t="s">
        <v>69</v>
      </c>
      <c r="F285" s="136"/>
      <c r="G285" s="136"/>
      <c r="H285" s="136"/>
      <c r="I285" s="137"/>
      <c r="J285" s="44"/>
      <c r="K285" s="44"/>
      <c r="L285" s="70"/>
      <c r="M285" s="44"/>
      <c r="N285" s="44"/>
    </row>
    <row r="286" spans="1:15" ht="15.75" x14ac:dyDescent="0.25">
      <c r="C286" s="133" t="s">
        <v>70</v>
      </c>
      <c r="D286" s="134"/>
      <c r="E286" s="135" t="s">
        <v>71</v>
      </c>
      <c r="F286" s="136"/>
      <c r="G286" s="136"/>
      <c r="H286" s="136"/>
      <c r="I286" s="137"/>
      <c r="J286" s="44"/>
      <c r="K286" s="44"/>
      <c r="L286" s="70"/>
      <c r="M286" s="44"/>
      <c r="N286" s="44"/>
    </row>
    <row r="287" spans="1:15" ht="32.25" customHeight="1" x14ac:dyDescent="0.25">
      <c r="C287" s="133" t="s">
        <v>72</v>
      </c>
      <c r="D287" s="134"/>
      <c r="E287" s="147" t="s">
        <v>73</v>
      </c>
      <c r="F287" s="148"/>
      <c r="G287" s="148"/>
      <c r="H287" s="148"/>
      <c r="I287" s="149"/>
      <c r="J287" s="44"/>
      <c r="K287" s="44"/>
      <c r="L287" s="70"/>
      <c r="M287" s="44"/>
      <c r="N287" s="44"/>
    </row>
    <row r="289" spans="3:14" ht="15.75" customHeight="1" x14ac:dyDescent="0.25">
      <c r="C289" s="150" t="s">
        <v>74</v>
      </c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</row>
    <row r="290" spans="3:14" x14ac:dyDescent="0.25"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</row>
    <row r="292" spans="3:14" ht="15.75" x14ac:dyDescent="0.25">
      <c r="C292" s="45" t="s">
        <v>75</v>
      </c>
    </row>
    <row r="293" spans="3:14" ht="10.5" customHeight="1" x14ac:dyDescent="0.25"/>
    <row r="294" spans="3:14" hidden="1" x14ac:dyDescent="0.25">
      <c r="C294" s="46"/>
      <c r="F294" s="47"/>
      <c r="G294" s="47"/>
      <c r="J294" s="151"/>
      <c r="K294" s="151"/>
      <c r="L294" s="151"/>
      <c r="M294" s="48"/>
    </row>
    <row r="295" spans="3:14" x14ac:dyDescent="0.25">
      <c r="C295" s="49" t="s">
        <v>76</v>
      </c>
      <c r="F295" s="152" t="s">
        <v>77</v>
      </c>
      <c r="G295" s="152"/>
      <c r="J295" s="152" t="s">
        <v>78</v>
      </c>
      <c r="K295" s="152"/>
      <c r="L295" s="152"/>
      <c r="M295" s="50"/>
    </row>
    <row r="296" spans="3:14" ht="5.25" customHeight="1" x14ac:dyDescent="0.25"/>
    <row r="297" spans="3:14" x14ac:dyDescent="0.25">
      <c r="C297" s="36" t="s">
        <v>79</v>
      </c>
    </row>
    <row r="298" spans="3:14" ht="6.75" customHeight="1" x14ac:dyDescent="0.25"/>
    <row r="299" spans="3:14" ht="15.75" x14ac:dyDescent="0.25">
      <c r="C299" s="45" t="s">
        <v>80</v>
      </c>
    </row>
    <row r="300" spans="3:14" x14ac:dyDescent="0.25">
      <c r="C300" s="51" t="s">
        <v>81</v>
      </c>
    </row>
    <row r="301" spans="3:14" x14ac:dyDescent="0.25">
      <c r="C301" s="51"/>
    </row>
    <row r="302" spans="3:14" x14ac:dyDescent="0.25">
      <c r="C302" s="46" t="s">
        <v>82</v>
      </c>
      <c r="F302" s="47"/>
      <c r="G302" s="47"/>
      <c r="J302" s="151" t="s">
        <v>44</v>
      </c>
      <c r="K302" s="151"/>
      <c r="L302" s="151"/>
      <c r="M302" s="48"/>
    </row>
    <row r="303" spans="3:14" ht="2.25" customHeight="1" x14ac:dyDescent="0.25">
      <c r="C303" s="49"/>
    </row>
    <row r="304" spans="3:14" x14ac:dyDescent="0.25">
      <c r="C304" s="36" t="s">
        <v>79</v>
      </c>
    </row>
  </sheetData>
  <mergeCells count="109">
    <mergeCell ref="J302:L302"/>
    <mergeCell ref="C285:D285"/>
    <mergeCell ref="E285:I285"/>
    <mergeCell ref="C286:D286"/>
    <mergeCell ref="E286:I286"/>
    <mergeCell ref="C287:D287"/>
    <mergeCell ref="E287:I287"/>
    <mergeCell ref="C289:N290"/>
    <mergeCell ref="J294:L294"/>
    <mergeCell ref="F295:G295"/>
    <mergeCell ref="J295:L295"/>
    <mergeCell ref="A11:A12"/>
    <mergeCell ref="B11:B12"/>
    <mergeCell ref="C11:C12"/>
    <mergeCell ref="D11:E11"/>
    <mergeCell ref="F11:F12"/>
    <mergeCell ref="C284:D284"/>
    <mergeCell ref="E284:I284"/>
    <mergeCell ref="K1:O1"/>
    <mergeCell ref="K2:O2"/>
    <mergeCell ref="D4:O4"/>
    <mergeCell ref="D5:O5"/>
    <mergeCell ref="D9:O9"/>
    <mergeCell ref="G11:J11"/>
    <mergeCell ref="K11:K12"/>
    <mergeCell ref="L11:L12"/>
    <mergeCell ref="M11:O11"/>
    <mergeCell ref="C282:D282"/>
    <mergeCell ref="B279:F279"/>
    <mergeCell ref="A75:A77"/>
    <mergeCell ref="L75:L77"/>
    <mergeCell ref="O75:O77"/>
    <mergeCell ref="A78:A79"/>
    <mergeCell ref="L78:L79"/>
    <mergeCell ref="O78:O79"/>
    <mergeCell ref="A70:A74"/>
    <mergeCell ref="L70:L74"/>
    <mergeCell ref="O70:O74"/>
    <mergeCell ref="F107:F113"/>
    <mergeCell ref="G114:G118"/>
    <mergeCell ref="F114:F118"/>
    <mergeCell ref="G107:G113"/>
    <mergeCell ref="A107:A113"/>
    <mergeCell ref="L107:L113"/>
    <mergeCell ref="O107:O113"/>
    <mergeCell ref="A114:A118"/>
    <mergeCell ref="L114:L118"/>
    <mergeCell ref="O114:O118"/>
    <mergeCell ref="G70:G74"/>
    <mergeCell ref="F70:F74"/>
    <mergeCell ref="G75:G77"/>
    <mergeCell ref="F75:F77"/>
    <mergeCell ref="G78:G79"/>
    <mergeCell ref="F78:F79"/>
    <mergeCell ref="A199:A200"/>
    <mergeCell ref="F199:F200"/>
    <mergeCell ref="G199:G200"/>
    <mergeCell ref="O199:O200"/>
    <mergeCell ref="A197:A198"/>
    <mergeCell ref="F197:F198"/>
    <mergeCell ref="G197:G198"/>
    <mergeCell ref="O197:O198"/>
    <mergeCell ref="A205:A207"/>
    <mergeCell ref="F205:F207"/>
    <mergeCell ref="G205:G207"/>
    <mergeCell ref="L205:L207"/>
    <mergeCell ref="O205:O207"/>
    <mergeCell ref="A201:A204"/>
    <mergeCell ref="F201:F204"/>
    <mergeCell ref="A212:A216"/>
    <mergeCell ref="F212:F216"/>
    <mergeCell ref="G212:G216"/>
    <mergeCell ref="L212:L216"/>
    <mergeCell ref="O212:O216"/>
    <mergeCell ref="A208:A209"/>
    <mergeCell ref="F208:F209"/>
    <mergeCell ref="G208:G209"/>
    <mergeCell ref="L208:L209"/>
    <mergeCell ref="O208:O209"/>
    <mergeCell ref="A223:A225"/>
    <mergeCell ref="F223:F225"/>
    <mergeCell ref="G223:G225"/>
    <mergeCell ref="L223:L225"/>
    <mergeCell ref="O223:O225"/>
    <mergeCell ref="A217:A222"/>
    <mergeCell ref="F217:F222"/>
    <mergeCell ref="G217:G222"/>
    <mergeCell ref="O217:O222"/>
    <mergeCell ref="A228:A229"/>
    <mergeCell ref="F228:F229"/>
    <mergeCell ref="G228:G229"/>
    <mergeCell ref="L228:L229"/>
    <mergeCell ref="O228:O229"/>
    <mergeCell ref="A226:A227"/>
    <mergeCell ref="F226:F227"/>
    <mergeCell ref="G226:G227"/>
    <mergeCell ref="L226:L227"/>
    <mergeCell ref="O226:O227"/>
    <mergeCell ref="A254:A255"/>
    <mergeCell ref="L254:L255"/>
    <mergeCell ref="O254:O255"/>
    <mergeCell ref="A251:A253"/>
    <mergeCell ref="F251:F253"/>
    <mergeCell ref="G251:G253"/>
    <mergeCell ref="L251:L253"/>
    <mergeCell ref="O251:O253"/>
    <mergeCell ref="A244:A250"/>
    <mergeCell ref="F244:F250"/>
    <mergeCell ref="G244:G250"/>
  </mergeCells>
  <printOptions horizontalCentered="1"/>
  <pageMargins left="0" right="0" top="0" bottom="0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Виробнича програма</vt:lpstr>
      <vt:lpstr>Заявка</vt:lpstr>
      <vt:lpstr>'Виробнича програма'!Область_печати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Иван</cp:lastModifiedBy>
  <cp:lastPrinted>2018-11-29T10:42:19Z</cp:lastPrinted>
  <dcterms:created xsi:type="dcterms:W3CDTF">2018-11-26T13:11:43Z</dcterms:created>
  <dcterms:modified xsi:type="dcterms:W3CDTF">2019-01-11T14:17:50Z</dcterms:modified>
</cp:coreProperties>
</file>